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BRIL\"/>
    </mc:Choice>
  </mc:AlternateContent>
  <bookViews>
    <workbookView xWindow="0" yWindow="0" windowWidth="20730" windowHeight="8910" activeTab="8"/>
  </bookViews>
  <sheets>
    <sheet name="Instructivo" sheetId="8" r:id="rId1"/>
    <sheet name="2019" sheetId="1" r:id="rId2"/>
    <sheet name="2020" sheetId="2" r:id="rId3"/>
    <sheet name="2021" sheetId="3" r:id="rId4"/>
    <sheet name="2022" sheetId="5" r:id="rId5"/>
    <sheet name="2023" sheetId="9" r:id="rId6"/>
    <sheet name="2024" sheetId="10" r:id="rId7"/>
    <sheet name="2025" sheetId="11" r:id="rId8"/>
    <sheet name="2026" sheetId="12" r:id="rId9"/>
  </sheets>
  <definedNames>
    <definedName name="DatosExternos_1" localSheetId="0" hidden="1">Instructivo!#REF!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2" l="1"/>
  <c r="O15" i="11" l="1"/>
  <c r="O14" i="11"/>
  <c r="O13" i="11"/>
  <c r="O12" i="11"/>
  <c r="O11" i="11"/>
  <c r="O10" i="11"/>
  <c r="O9" i="11"/>
  <c r="O15" i="10"/>
  <c r="O14" i="10"/>
  <c r="O13" i="10"/>
  <c r="O15" i="5"/>
  <c r="O14" i="5"/>
  <c r="O13" i="5"/>
  <c r="O12" i="5"/>
  <c r="O11" i="5"/>
  <c r="O10" i="5"/>
  <c r="O9" i="5"/>
  <c r="O8" i="5"/>
  <c r="O15" i="3"/>
  <c r="O14" i="3"/>
  <c r="O13" i="3"/>
  <c r="O11" i="3"/>
  <c r="O10" i="3"/>
  <c r="O9" i="3"/>
  <c r="O8" i="3"/>
  <c r="O15" i="2"/>
  <c r="O14" i="2"/>
  <c r="O13" i="2"/>
  <c r="O12" i="2"/>
  <c r="O11" i="2"/>
  <c r="O9" i="2"/>
  <c r="O8" i="2"/>
  <c r="O15" i="1"/>
  <c r="O14" i="1"/>
  <c r="O13" i="1"/>
  <c r="O12" i="1"/>
  <c r="O11" i="1"/>
  <c r="O10" i="1"/>
  <c r="O9" i="1"/>
  <c r="O8" i="1"/>
</calcChain>
</file>

<file path=xl/connections.xml><?xml version="1.0" encoding="utf-8"?>
<connections xmlns="http://schemas.openxmlformats.org/spreadsheetml/2006/main">
  <connection id="1" name="Consulta - Instructivo" description="Conexión a la consulta 'Instructivo' en el libro." type="5" refreshedVersion="2" background="1" saveData="1">
    <dbPr connection="Provider=Microsoft.Mashup.OleDb.1;Data Source=$Workbook$;Location=Instructivo;Extended Properties=&quot;&quot;" command="SELECT * FROM [Instructivo]"/>
  </connection>
</connections>
</file>

<file path=xl/sharedStrings.xml><?xml version="1.0" encoding="utf-8"?>
<sst xmlns="http://schemas.openxmlformats.org/spreadsheetml/2006/main" count="356" uniqueCount="62">
  <si>
    <t>INSTRUCTIVO</t>
  </si>
  <si>
    <t>1. Campos a completar en formato numérico. Se completará por hospital</t>
  </si>
  <si>
    <r>
      <rPr>
        <b/>
        <sz val="11"/>
        <color theme="1"/>
        <rFont val="Calibri"/>
        <family val="2"/>
        <scheme val="minor"/>
      </rPr>
      <t>2. Facturación:</t>
    </r>
    <r>
      <rPr>
        <sz val="11"/>
        <color theme="1"/>
        <rFont val="Calibri"/>
        <family val="2"/>
        <scheme val="minor"/>
      </rPr>
      <t xml:space="preserve"> Se refiere al monto recibido por venta de servicios a las ARS.</t>
    </r>
  </si>
  <si>
    <r>
      <rPr>
        <b/>
        <sz val="11"/>
        <color theme="1"/>
        <rFont val="Calibri"/>
        <family val="2"/>
        <scheme val="minor"/>
      </rPr>
      <t>3. Cuentas por Cobrar:</t>
    </r>
    <r>
      <rPr>
        <sz val="11"/>
        <color theme="1"/>
        <rFont val="Calibri"/>
        <family val="2"/>
        <scheme val="minor"/>
      </rPr>
      <t xml:space="preserve"> Se refiere al monto pendiente de pago por el servicio brindado a los afiliados de las distintas ARS.</t>
    </r>
  </si>
  <si>
    <r>
      <rPr>
        <b/>
        <sz val="11"/>
        <color theme="1"/>
        <rFont val="Calibri"/>
        <family val="2"/>
        <scheme val="minor"/>
      </rPr>
      <t>4. Deuda:</t>
    </r>
    <r>
      <rPr>
        <sz val="11"/>
        <color theme="1"/>
        <rFont val="Calibri"/>
        <family val="2"/>
        <scheme val="minor"/>
      </rPr>
      <t xml:space="preserve"> Se refiere a las obligaciones de pago que tiene la institución.</t>
    </r>
  </si>
  <si>
    <r>
      <rPr>
        <b/>
        <sz val="11"/>
        <color theme="1"/>
        <rFont val="Calibri"/>
        <family val="2"/>
        <scheme val="minor"/>
      </rPr>
      <t xml:space="preserve">5. Nómina Interna: </t>
    </r>
    <r>
      <rPr>
        <sz val="11"/>
        <color theme="1"/>
        <rFont val="Calibri"/>
        <family val="2"/>
        <scheme val="minor"/>
      </rPr>
      <t>Se refiere al monto de la nómina interna, ya sea por nómina y otras remuneraciones.</t>
    </r>
  </si>
  <si>
    <r>
      <rPr>
        <b/>
        <sz val="11"/>
        <color theme="1"/>
        <rFont val="Calibri"/>
        <family val="2"/>
        <scheme val="minor"/>
      </rPr>
      <t>6.Mortalidad Materna:</t>
    </r>
    <r>
      <rPr>
        <sz val="11"/>
        <color theme="1"/>
        <rFont val="Calibri"/>
        <family val="2"/>
        <scheme val="minor"/>
      </rPr>
      <t xml:space="preserve"> Número de muertes maternas ocurridas en el periodo de referencia.</t>
    </r>
  </si>
  <si>
    <r>
      <rPr>
        <b/>
        <sz val="11"/>
        <color theme="1"/>
        <rFont val="Calibri"/>
        <family val="2"/>
        <scheme val="minor"/>
      </rPr>
      <t>7.Mortalidad Neonatal</t>
    </r>
    <r>
      <rPr>
        <sz val="11"/>
        <color theme="1"/>
        <rFont val="Calibri"/>
        <family val="2"/>
        <scheme val="minor"/>
      </rPr>
      <t>: Número de muertes neonatales ocurridas en el periodo de referencia.</t>
    </r>
  </si>
  <si>
    <r>
      <rPr>
        <b/>
        <sz val="12"/>
        <color theme="3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Recordar utilizar fuentes oficiales de registro de información para el reporte de estos datos. En caso de requerir asistencia para la validación de estos datos, comunciarse con la</t>
    </r>
  </si>
  <si>
    <t>dirección correspondiente.</t>
  </si>
  <si>
    <t>SERVICIO REGIONAL DE SALUD EL VALLE</t>
  </si>
  <si>
    <t>Indicadores priorizados CEAS</t>
  </si>
  <si>
    <t>H0SPITAL MUNICIPAL GUAYABAL</t>
  </si>
  <si>
    <t>Esrablecimiento: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</si>
  <si>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</si>
  <si>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</si>
  <si>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</si>
  <si>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</si>
  <si>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</si>
  <si>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</si>
  <si>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</si>
  <si>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</si>
  <si>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</si>
  <si>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</si>
  <si>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</si>
  <si>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</si>
  <si>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</si>
  <si>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</si>
  <si>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</si>
  <si>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Areas Requirientes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</si>
  <si>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</si>
  <si>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</si>
  <si>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</si>
  <si>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</si>
  <si>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</si>
  <si>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</si>
  <si>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</si>
  <si>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</si>
  <si>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</si>
  <si>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</si>
  <si>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</si>
  <si>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</si>
  <si>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</si>
  <si>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Indicadores Administrativos</t>
  </si>
  <si>
    <t xml:space="preserve">Facturación </t>
  </si>
  <si>
    <t>Cuentas por Cobrar (ARS)</t>
  </si>
  <si>
    <t>Deuda</t>
  </si>
  <si>
    <t>Glosa</t>
  </si>
  <si>
    <t>Nómina Interna</t>
  </si>
  <si>
    <t>Indicadores de Salud</t>
  </si>
  <si>
    <t>Mortalidad Materna</t>
  </si>
  <si>
    <t>Mortalidad Neonatal</t>
  </si>
  <si>
    <t>Esta es la informacion que he podido recolectar del 2019. Ya que esos documentos no se encuentran en el hospital.</t>
  </si>
  <si>
    <t>HOSPITAL MUNICIPAL GUAYABAL</t>
  </si>
  <si>
    <t>145,352,57</t>
  </si>
  <si>
    <t>10.000.00</t>
  </si>
  <si>
    <t xml:space="preserve">  </t>
  </si>
  <si>
    <t>104,,597.00</t>
  </si>
  <si>
    <t xml:space="preserve"> 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</si>
  <si>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</si>
  <si>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`301,392.01</t>
  </si>
  <si>
    <t xml:space="preserve">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</si>
</sst>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Alignment="1" applyProtection="1">
      <alignment horizontal="left" vertical="center"/>
      <protection locked="0"/>
    </xf>
    <xf numFmtId="4" fontId="0" fillId="0" borderId="0" xfId="0" applyNumberFormat="1"/>
    <xf numFmtId="0" fontId="4" fillId="3" borderId="0" xfId="0" applyFont="1" applyFill="1" applyAlignment="1">
      <alignment horizontal="center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/>
    <xf numFmtId="2" fontId="0" fillId="0" borderId="0" xfId="0" applyNumberFormat="1"/>
    <xf numFmtId="0" fontId="4" fillId="2" borderId="0" xfId="0" applyFont="1" applyFill="1" applyAlignment="1">
      <alignment horizontal="left"/>
    </xf>
    <xf numFmtId="3" fontId="0" fillId="0" borderId="0" xfId="0" applyNumberFormat="1"/>
    <xf numFmtId="0" fontId="4" fillId="3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8">
    <dxf>
      <alignment horizontal="left" vertical="center"/>
      <protection locked="0"/>
    </dxf>
    <dxf>
      <alignment horizontal="left" vertical="center"/>
      <protection locked="0"/>
    </dxf>
    <dxf>
      <alignment horizontal="left" vertical="center"/>
      <protection locked="0"/>
    </dxf>
    <dxf>
      <alignment horizontal="left" vertical="center"/>
      <protection locked="0"/>
    </dxf>
    <dxf>
      <alignment horizontal="left" vertical="center"/>
      <protection locked="0"/>
    </dxf>
    <dxf>
      <alignment horizontal="left" vertical="center"/>
      <protection locked="0"/>
    </dxf>
    <dxf>
      <alignment horizontal="left" vertical="center"/>
      <protection locked="0"/>
    </dxf>
    <dxf>
      <alignment horizontal="left" vertical="center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228600</xdr:rowOff>
    </xdr:from>
    <xdr:to>
      <xdr:col>1</xdr:col>
      <xdr:colOff>308013</xdr:colOff>
      <xdr:row>3</xdr:row>
      <xdr:rowOff>9578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28600"/>
          <a:ext cx="1908175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3</xdr:col>
      <xdr:colOff>104775</xdr:colOff>
      <xdr:row>4</xdr:row>
      <xdr:rowOff>85778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2114550" cy="885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6:O16" totalsRowShown="0">
  <autoFilter ref="A6:O16"/>
  <tableColumns count="15">
    <tableColumn id="1" name="Columna1"/>
    <tableColumn id="2" name="Columna2" dataDxfId="7"/>
    <tableColumn id="5" name="Columna3"/>
    <tableColumn id="6" name="Columna4"/>
    <tableColumn id="7" name="Columna5"/>
    <tableColumn id="8" name="Columna6"/>
    <tableColumn id="9" name="Columna7"/>
    <tableColumn id="10" name="Columna8"/>
    <tableColumn id="11" name="Columna9"/>
    <tableColumn id="12" name="Columna10"/>
    <tableColumn id="13" name="Columna11"/>
    <tableColumn id="14" name="Columna12"/>
    <tableColumn id="15" name="Columna13"/>
    <tableColumn id="16" name="Columna14"/>
    <tableColumn id="17" name="Columna15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3" name="Tabla24" displayName="Tabla24" ref="A6:O16" totalsRowShown="0">
  <autoFilter ref="A6:O16"/>
  <tableColumns count="15">
    <tableColumn id="1" name="Columna1"/>
    <tableColumn id="2" name="Columna2" dataDxfId="6"/>
    <tableColumn id="5" name="Columna3"/>
    <tableColumn id="6" name="Columna4"/>
    <tableColumn id="7" name="Columna5"/>
    <tableColumn id="8" name="Columna6"/>
    <tableColumn id="9" name="Columna7"/>
    <tableColumn id="10" name="Columna8"/>
    <tableColumn id="11" name="Columna9"/>
    <tableColumn id="12" name="Columna10"/>
    <tableColumn id="13" name="Columna11"/>
    <tableColumn id="14" name="Columna12"/>
    <tableColumn id="15" name="Columna13"/>
    <tableColumn id="16" name="Columna14"/>
    <tableColumn id="17" name="Columna15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4" name="Tabla25" displayName="Tabla25" ref="A6:O16" totalsRowShown="0">
  <autoFilter ref="A6:O16"/>
  <tableColumns count="15">
    <tableColumn id="1" name="Columna1"/>
    <tableColumn id="2" name="Columna2" dataDxfId="5"/>
    <tableColumn id="5" name="Columna3"/>
    <tableColumn id="6" name="Columna4"/>
    <tableColumn id="7" name="Columna5"/>
    <tableColumn id="8" name="Columna6"/>
    <tableColumn id="9" name="Columna7"/>
    <tableColumn id="10" name="Columna8"/>
    <tableColumn id="11" name="Columna9"/>
    <tableColumn id="12" name="Columna10"/>
    <tableColumn id="13" name="Columna11"/>
    <tableColumn id="14" name="Columna12"/>
    <tableColumn id="15" name="Columna13"/>
    <tableColumn id="16" name="Columna14"/>
    <tableColumn id="17" name="Columna15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6" name="Tabla257" displayName="Tabla257" ref="A6:O16" totalsRowShown="0">
  <autoFilter ref="A6:O16"/>
  <tableColumns count="15">
    <tableColumn id="1" name="Columna1"/>
    <tableColumn id="2" name="Columna2" dataDxfId="4"/>
    <tableColumn id="5" name="Columna3"/>
    <tableColumn id="6" name="Columna4"/>
    <tableColumn id="7" name="Columna5"/>
    <tableColumn id="8" name="Columna6"/>
    <tableColumn id="9" name="Columna7"/>
    <tableColumn id="10" name="Columna8"/>
    <tableColumn id="11" name="Columna9"/>
    <tableColumn id="12" name="Columna10"/>
    <tableColumn id="13" name="Columna11"/>
    <tableColumn id="14" name="Columna12"/>
    <tableColumn id="15" name="Columna13"/>
    <tableColumn id="16" name="Columna14"/>
    <tableColumn id="17" name="Columna15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id="5" name="Tabla2576" displayName="Tabla2576" ref="A8:O18" totalsRowShown="0">
  <autoFilter ref="A8:O18"/>
  <tableColumns count="15">
    <tableColumn id="1" name="Columna1"/>
    <tableColumn id="2" name="Columna2" dataDxfId="3"/>
    <tableColumn id="5" name="Columna3"/>
    <tableColumn id="6" name="Columna4"/>
    <tableColumn id="7" name="Columna5"/>
    <tableColumn id="8" name="Columna6"/>
    <tableColumn id="9" name="Columna7"/>
    <tableColumn id="10" name="Columna8"/>
    <tableColumn id="11" name="Columna9"/>
    <tableColumn id="12" name="Columna10"/>
    <tableColumn id="13" name="Columna11"/>
    <tableColumn id="14" name="Columna12"/>
    <tableColumn id="15" name="Columna13"/>
    <tableColumn id="16" name="Columna14"/>
    <tableColumn id="17" name="Columna15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id="9" name="Tabla210" displayName="Tabla210" ref="A6:O16" totalsRowShown="0">
  <autoFilter ref="A6:O16"/>
  <tableColumns count="15">
    <tableColumn id="1" name="Columna1"/>
    <tableColumn id="2" name="Columna2" dataDxfId="2"/>
    <tableColumn id="5" name="Columna3"/>
    <tableColumn id="6" name="Columna4"/>
    <tableColumn id="7" name="Columna5"/>
    <tableColumn id="8" name="Columna6"/>
    <tableColumn id="9" name="Columna7"/>
    <tableColumn id="10" name="Columna8"/>
    <tableColumn id="11" name="Columna9"/>
    <tableColumn id="12" name="Columna10"/>
    <tableColumn id="13" name="Columna11"/>
    <tableColumn id="14" name="Columna12"/>
    <tableColumn id="15" name="Columna13"/>
    <tableColumn id="16" name="Columna14"/>
    <tableColumn id="17" name="Columna15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id="8" name="Tabla29" displayName="Tabla29" ref="A6:O16" totalsRowShown="0">
  <autoFilter ref="A6:O16"/>
  <tableColumns count="15">
    <tableColumn id="1" name="Columna1"/>
    <tableColumn id="2" name="Columna2" dataDxfId="1"/>
    <tableColumn id="5" name="Columna3"/>
    <tableColumn id="6" name="Columna4"/>
    <tableColumn id="7" name="Columna5"/>
    <tableColumn id="8" name="Columna6"/>
    <tableColumn id="9" name="Columna7"/>
    <tableColumn id="10" name="Columna8"/>
    <tableColumn id="11" name="Columna9"/>
    <tableColumn id="12" name="Columna10"/>
    <tableColumn id="13" name="Columna11"/>
    <tableColumn id="14" name="Columna12"/>
    <tableColumn id="15" name="Columna13"/>
    <tableColumn id="16" name="Columna14"/>
    <tableColumn id="17" name="Columna15"/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10" name="Tabla211" displayName="Tabla211" ref="A6:O16" totalsRowShown="0">
  <autoFilter ref="A6:O16"/>
  <tableColumns count="15">
    <tableColumn id="1" name="Columna1"/>
    <tableColumn id="2" name="Columna2" dataDxfId="0"/>
    <tableColumn id="5" name="Columna3"/>
    <tableColumn id="6" name="Columna4"/>
    <tableColumn id="7" name="Columna5"/>
    <tableColumn id="8" name="Columna6"/>
    <tableColumn id="9" name="Columna7"/>
    <tableColumn id="10" name="Columna8"/>
    <tableColumn id="11" name="Columna9"/>
    <tableColumn id="12" name="Columna10"/>
    <tableColumn id="13" name="Columna11"/>
    <tableColumn id="14" name="Columna12"/>
    <tableColumn id="15" name="Columna13"/>
    <tableColumn id="16" name="Columna14"/>
    <tableColumn id="17" name="Columna15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13"/>
  <sheetViews>
    <sheetView topLeftCell="A2" workbookViewId="0">
      <selection activeCell="B22" sqref="B22"/>
    </sheetView>
  </sheetViews>
  <sheetFormatPr baseColWidth="10" defaultColWidth="11" defaultRowHeight="15"/>
  <cols>
    <col min="1" max="1" width="35.5703125" customWidth="1"/>
    <col min="2" max="2" width="11.42578125" customWidth="1"/>
  </cols>
  <sheetData>
    <row r="2" spans="1:1">
      <c r="A2" s="1" t="s">
        <v>0</v>
      </c>
    </row>
    <row r="4" spans="1:1" s="14" customFormat="1">
      <c r="A4" s="14" t="s">
        <v>1</v>
      </c>
    </row>
    <row r="5" spans="1:1" s="14" customFormat="1">
      <c r="A5" s="14" t="s">
        <v>2</v>
      </c>
    </row>
    <row r="6" spans="1:1" s="14" customFormat="1">
      <c r="A6" s="14" t="s">
        <v>3</v>
      </c>
    </row>
    <row r="7" spans="1:1" s="14" customFormat="1">
      <c r="A7" s="14" t="s">
        <v>4</v>
      </c>
    </row>
    <row r="8" spans="1:1" s="14" customFormat="1">
      <c r="A8" s="14" t="s">
        <v>5</v>
      </c>
    </row>
    <row r="9" spans="1:1" s="14" customFormat="1">
      <c r="A9" s="14" t="s">
        <v>6</v>
      </c>
    </row>
    <row r="10" spans="1:1" s="14" customFormat="1">
      <c r="A10" s="14" t="s">
        <v>7</v>
      </c>
    </row>
    <row r="11" spans="1:1" s="14" customFormat="1"/>
    <row r="12" spans="1:1" s="14" customFormat="1" ht="15.75">
      <c r="A12" s="14" t="s">
        <v>8</v>
      </c>
    </row>
    <row r="13" spans="1:1" s="14" customFormat="1">
      <c r="A13" s="14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8"/>
  <sheetViews>
    <sheetView workbookViewId="0">
      <selection activeCell="A10" sqref="A10"/>
    </sheetView>
  </sheetViews>
  <sheetFormatPr baseColWidth="10" defaultColWidth="11" defaultRowHeight="15"/>
  <cols>
    <col min="1" max="1" width="26.42578125" customWidth="1"/>
    <col min="2" max="2" width="24" customWidth="1"/>
    <col min="3" max="7" width="12" customWidth="1"/>
    <col min="8" max="15" width="13" customWidth="1"/>
  </cols>
  <sheetData>
    <row r="1" spans="1:15" ht="2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>
      <c r="A3" s="16">
        <v>2019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>
      <c r="B4" t="s">
        <v>12</v>
      </c>
    </row>
    <row r="5" spans="1:15">
      <c r="A5" s="1" t="s">
        <v>13</v>
      </c>
    </row>
    <row r="6" spans="1:1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</row>
    <row r="7" spans="1:1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>
      <c r="A8" s="2" t="s">
        <v>43</v>
      </c>
      <c r="B8" s="3" t="s">
        <v>44</v>
      </c>
      <c r="C8" s="4"/>
      <c r="D8" s="4"/>
      <c r="E8" s="4"/>
      <c r="F8" s="4"/>
      <c r="O8">
        <f>Tabla2[[#This Row],[Columna3]]+Tabla2[[#This Row],[Columna4]]+Tabla2[[#This Row],[Columna5]]+Tabla2[[#This Row],[Columna6]]+Tabla2[[#This Row],[Columna7]]+Tabla2[[#This Row],[Columna8]]+Tabla2[[#This Row],[Columna9]]+Tabla2[[#This Row],[Columna10]]+Tabla2[[#This Row],[Columna11]]+Tabla2[[#This Row],[Columna12]]+Tabla2[[#This Row],[Columna13]]+Tabla2[[#This Row],[Columna14]]</f>
        <v>0</v>
      </c>
    </row>
    <row r="9" spans="1:15">
      <c r="A9" s="2"/>
      <c r="B9" s="3" t="s">
        <v>45</v>
      </c>
      <c r="C9" s="4">
        <v>61615</v>
      </c>
      <c r="D9" s="4">
        <v>65894</v>
      </c>
      <c r="E9" s="4">
        <v>105280</v>
      </c>
      <c r="F9" s="4">
        <v>95617</v>
      </c>
      <c r="G9" s="4">
        <v>84778.76</v>
      </c>
      <c r="H9" s="4">
        <v>112539.17</v>
      </c>
      <c r="I9" s="4">
        <v>119457.05</v>
      </c>
      <c r="J9" s="4">
        <v>58176.88</v>
      </c>
      <c r="K9" s="4">
        <v>143927</v>
      </c>
      <c r="L9" s="4">
        <v>81655</v>
      </c>
      <c r="M9" s="4">
        <v>136222</v>
      </c>
      <c r="N9" s="4">
        <v>93279</v>
      </c>
      <c r="O9">
        <f>Tabla2[[#This Row],[Columna3]]+Tabla2[[#This Row],[Columna4]]+Tabla2[[#This Row],[Columna5]]+Tabla2[[#This Row],[Columna6]]+Tabla2[[#This Row],[Columna7]]+Tabla2[[#This Row],[Columna8]]+Tabla2[[#This Row],[Columna9]]+Tabla2[[#This Row],[Columna10]]+Tabla2[[#This Row],[Columna11]]+Tabla2[[#This Row],[Columna12]]+Tabla2[[#This Row],[Columna13]]+Tabla2[[#This Row],[Columna14]]</f>
        <v>1158440.8600000001</v>
      </c>
    </row>
    <row r="10" spans="1:15">
      <c r="A10" s="2"/>
      <c r="B10" s="3" t="s">
        <v>46</v>
      </c>
      <c r="C10" s="4">
        <v>49504.02</v>
      </c>
      <c r="D10" s="4">
        <v>65328</v>
      </c>
      <c r="E10" s="4">
        <v>72108.509999999995</v>
      </c>
      <c r="F10" s="4">
        <v>190154.39</v>
      </c>
      <c r="H10" s="4">
        <v>143926.01</v>
      </c>
      <c r="O10">
        <f>Tabla2[[#This Row],[Columna3]]+Tabla2[[#This Row],[Columna4]]+Tabla2[[#This Row],[Columna5]]+Tabla2[[#This Row],[Columna6]]+Tabla2[[#This Row],[Columna7]]+Tabla2[[#This Row],[Columna8]]+Tabla2[[#This Row],[Columna9]]+Tabla2[[#This Row],[Columna10]]+Tabla2[[#This Row],[Columna11]]+Tabla2[[#This Row],[Columna12]]+Tabla2[[#This Row],[Columna13]]+Tabla2[[#This Row],[Columna14]]</f>
        <v>521020.93</v>
      </c>
    </row>
    <row r="11" spans="1:15">
      <c r="A11" s="2"/>
      <c r="B11" s="3" t="s">
        <v>47</v>
      </c>
      <c r="C11" s="4"/>
      <c r="D11" s="4"/>
      <c r="E11" s="4"/>
      <c r="F11" s="4"/>
      <c r="O11">
        <f>Tabla2[[#This Row],[Columna3]]+Tabla2[[#This Row],[Columna4]]+Tabla2[[#This Row],[Columna5]]+Tabla2[[#This Row],[Columna6]]+Tabla2[[#This Row],[Columna7]]+Tabla2[[#This Row],[Columna8]]+Tabla2[[#This Row],[Columna9]]+Tabla2[[#This Row],[Columna10]]+Tabla2[[#This Row],[Columna11]]+Tabla2[[#This Row],[Columna12]]+Tabla2[[#This Row],[Columna13]]+Tabla2[[#This Row],[Columna14]]</f>
        <v>0</v>
      </c>
    </row>
    <row r="12" spans="1:15">
      <c r="A12" s="2"/>
      <c r="B12" s="3" t="s">
        <v>48</v>
      </c>
      <c r="C12" s="4">
        <v>5000</v>
      </c>
      <c r="D12" s="4">
        <v>15000</v>
      </c>
      <c r="E12" s="4">
        <v>15000</v>
      </c>
      <c r="F12" s="4">
        <v>55000</v>
      </c>
      <c r="G12" s="4">
        <v>55000</v>
      </c>
      <c r="H12" s="4">
        <v>55000</v>
      </c>
      <c r="I12" s="4">
        <v>55000</v>
      </c>
      <c r="J12" s="4">
        <v>55000</v>
      </c>
      <c r="K12" s="4">
        <v>55000</v>
      </c>
      <c r="L12" s="4">
        <v>57000</v>
      </c>
      <c r="M12" s="4">
        <v>57000</v>
      </c>
      <c r="N12" s="4">
        <v>57000</v>
      </c>
      <c r="O12">
        <f>Tabla2[[#This Row],[Columna3]]+Tabla2[[#This Row],[Columna4]]+Tabla2[[#This Row],[Columna5]]+Tabla2[[#This Row],[Columna6]]+Tabla2[[#This Row],[Columna7]]+Tabla2[[#This Row],[Columna8]]+Tabla2[[#This Row],[Columna9]]+Tabla2[[#This Row],[Columna10]]+Tabla2[[#This Row],[Columna11]]+Tabla2[[#This Row],[Columna12]]+Tabla2[[#This Row],[Columna13]]+Tabla2[[#This Row],[Columna14]]</f>
        <v>536000</v>
      </c>
    </row>
    <row r="13" spans="1:15">
      <c r="A13" s="5" t="s">
        <v>49</v>
      </c>
      <c r="B13" s="3" t="s">
        <v>50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>Tabla2[[#This Row],[Columna3]]+Tabla2[[#This Row],[Columna4]]+Tabla2[[#This Row],[Columna5]]+Tabla2[[#This Row],[Columna6]]+Tabla2[[#This Row],[Columna7]]+Tabla2[[#This Row],[Columna8]]+Tabla2[[#This Row],[Columna9]]+Tabla2[[#This Row],[Columna10]]+Tabla2[[#This Row],[Columna11]]+Tabla2[[#This Row],[Columna12]]+Tabla2[[#This Row],[Columna13]]+Tabla2[[#This Row],[Columna14]]</f>
        <v>0</v>
      </c>
    </row>
    <row r="14" spans="1:15">
      <c r="A14" s="5"/>
      <c r="B14" s="3" t="s">
        <v>51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>Tabla2[[#This Row],[Columna3]]+Tabla2[[#This Row],[Columna4]]+Tabla2[[#This Row],[Columna5]]+Tabla2[[#This Row],[Columna6]]+Tabla2[[#This Row],[Columna7]]+Tabla2[[#This Row],[Columna8]]+Tabla2[[#This Row],[Columna9]]+Tabla2[[#This Row],[Columna10]]+Tabla2[[#This Row],[Columna11]]+Tabla2[[#This Row],[Columna12]]+Tabla2[[#This Row],[Columna13]]+Tabla2[[#This Row],[Columna14]]</f>
        <v>0</v>
      </c>
    </row>
    <row r="15" spans="1:15">
      <c r="O15">
        <f>Tabla2[[#This Row],[Columna3]]+Tabla2[[#This Row],[Columna4]]+Tabla2[[#This Row],[Columna5]]+Tabla2[[#This Row],[Columna6]]+Tabla2[[#This Row],[Columna7]]+Tabla2[[#This Row],[Columna8]]+Tabla2[[#This Row],[Columna9]]+Tabla2[[#This Row],[Columna10]]+Tabla2[[#This Row],[Columna11]]+Tabla2[[#This Row],[Columna12]]+Tabla2[[#This Row],[Columna13]]+Tabla2[[#This Row],[Columna14]]</f>
        <v>0</v>
      </c>
    </row>
    <row r="16" spans="1:15">
      <c r="B16" s="6"/>
    </row>
    <row r="18" spans="2:2">
      <c r="B18" t="s">
        <v>52</v>
      </c>
    </row>
  </sheetData>
  <mergeCells count="3">
    <mergeCell ref="A1:O1"/>
    <mergeCell ref="A2:O2"/>
    <mergeCell ref="A3:O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6"/>
  <sheetViews>
    <sheetView topLeftCell="B1" workbookViewId="0">
      <selection activeCell="F19" sqref="F19"/>
    </sheetView>
  </sheetViews>
  <sheetFormatPr baseColWidth="10" defaultColWidth="11" defaultRowHeight="15"/>
  <cols>
    <col min="1" max="1" width="27.5703125" customWidth="1"/>
    <col min="2" max="2" width="23" customWidth="1"/>
    <col min="15" max="15" width="11.7109375" customWidth="1"/>
  </cols>
  <sheetData>
    <row r="1" spans="1:15" ht="2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>
      <c r="A3" s="16">
        <v>2020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>
      <c r="B4" t="s">
        <v>53</v>
      </c>
    </row>
    <row r="5" spans="1:15">
      <c r="A5" s="1" t="s">
        <v>13</v>
      </c>
    </row>
    <row r="6" spans="1:1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</row>
    <row r="7" spans="1:15">
      <c r="A7" s="1"/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>
      <c r="A8" s="2" t="s">
        <v>43</v>
      </c>
      <c r="B8" s="3" t="s">
        <v>44</v>
      </c>
      <c r="C8" s="4">
        <v>105415</v>
      </c>
      <c r="D8" s="4">
        <v>100058</v>
      </c>
      <c r="E8" s="4">
        <v>102312</v>
      </c>
      <c r="F8" s="4">
        <v>151122</v>
      </c>
      <c r="G8" s="4">
        <v>100032</v>
      </c>
      <c r="H8" s="4">
        <v>115609</v>
      </c>
      <c r="I8" s="4">
        <v>114952</v>
      </c>
      <c r="J8" s="4">
        <v>53885</v>
      </c>
      <c r="K8" s="4">
        <v>98356</v>
      </c>
      <c r="L8" s="4">
        <v>86302</v>
      </c>
      <c r="M8" s="4">
        <v>117251</v>
      </c>
      <c r="N8" s="4">
        <v>79903</v>
      </c>
      <c r="O8">
        <f>Tabla24[[#This Row],[Columna3]]+Tabla24[[#This Row],[Columna4]]+Tabla24[[#This Row],[Columna5]]+Tabla24[[#This Row],[Columna6]]+Tabla24[[#This Row],[Columna7]]+Tabla24[[#This Row],[Columna8]]+Tabla24[[#This Row],[Columna9]]+Tabla24[[#This Row],[Columna10]]+Tabla24[[#This Row],[Columna11]]+Tabla24[[#This Row],[Columna12]]+Tabla24[[#This Row],[Columna13]]+Tabla24[[#This Row],[Columna14]]</f>
        <v>1225197</v>
      </c>
    </row>
    <row r="9" spans="1:15">
      <c r="A9" s="2"/>
      <c r="B9" s="3" t="s">
        <v>45</v>
      </c>
      <c r="C9" s="4">
        <v>92737</v>
      </c>
      <c r="D9" s="4">
        <v>77031</v>
      </c>
      <c r="E9" s="4">
        <v>92434.95</v>
      </c>
      <c r="F9" s="4">
        <v>134515.15</v>
      </c>
      <c r="G9" s="4">
        <v>85097</v>
      </c>
      <c r="H9" s="4">
        <v>98139.7</v>
      </c>
      <c r="I9" s="4">
        <v>97752</v>
      </c>
      <c r="J9" s="4">
        <v>45885</v>
      </c>
      <c r="K9" s="4">
        <v>81018.350000000006</v>
      </c>
      <c r="L9" s="4">
        <v>68127.5</v>
      </c>
      <c r="M9" s="4">
        <v>102086.53</v>
      </c>
      <c r="N9" s="4">
        <v>67917.55</v>
      </c>
      <c r="O9">
        <f>Tabla24[[#This Row],[Columna3]]+Tabla24[[#This Row],[Columna4]]+Tabla24[[#This Row],[Columna5]]+Tabla24[[#This Row],[Columna6]]+Tabla24[[#This Row],[Columna7]]+Tabla24[[#This Row],[Columna8]]+Tabla24[[#This Row],[Columna9]]+Tabla24[[#This Row],[Columna10]]+Tabla24[[#This Row],[Columna11]]+Tabla24[[#This Row],[Columna12]]+Tabla24[[#This Row],[Columna13]]+Tabla24[[#This Row],[Columna14]]</f>
        <v>1042741.73</v>
      </c>
    </row>
    <row r="10" spans="1:15">
      <c r="A10" s="2"/>
      <c r="B10" s="3" t="s">
        <v>46</v>
      </c>
      <c r="C10" s="4">
        <v>60534.03</v>
      </c>
      <c r="D10" s="4">
        <v>192334.43</v>
      </c>
      <c r="E10" s="4" t="s">
        <v>54</v>
      </c>
      <c r="F10" s="4">
        <v>72045.070000000007</v>
      </c>
      <c r="G10" s="4">
        <v>339539.62</v>
      </c>
      <c r="H10" s="4">
        <v>311431.81</v>
      </c>
      <c r="I10" s="4">
        <v>298868.40999999997</v>
      </c>
      <c r="J10" s="4">
        <v>158197.68</v>
      </c>
      <c r="K10" s="4">
        <v>145352.57</v>
      </c>
      <c r="L10" s="4">
        <v>157932.88</v>
      </c>
      <c r="M10" s="4">
        <v>171481.35</v>
      </c>
      <c r="N10" s="4">
        <v>149548.43</v>
      </c>
      <c r="O10" s="4">
        <v>2374202.71</v>
      </c>
    </row>
    <row r="11" spans="1:15">
      <c r="A11" s="2"/>
      <c r="B11" s="3" t="s">
        <v>47</v>
      </c>
      <c r="C11" s="4">
        <v>12678</v>
      </c>
      <c r="D11" s="4">
        <v>23027</v>
      </c>
      <c r="E11" s="4">
        <v>9877.0499999999993</v>
      </c>
      <c r="F11" s="4">
        <v>16606.849999999999</v>
      </c>
      <c r="G11" s="4">
        <v>14935</v>
      </c>
      <c r="H11" s="4">
        <v>17469.3</v>
      </c>
      <c r="I11" s="4">
        <v>17200</v>
      </c>
      <c r="J11" s="4">
        <v>8000</v>
      </c>
      <c r="K11" s="4">
        <v>17337.650000000001</v>
      </c>
      <c r="L11" s="4">
        <v>18174.5</v>
      </c>
      <c r="M11" s="4">
        <v>15164.47</v>
      </c>
      <c r="N11" s="4">
        <v>11985.45</v>
      </c>
      <c r="O11">
        <f>Tabla24[[#This Row],[Columna3]]+Tabla24[[#This Row],[Columna4]]+Tabla24[[#This Row],[Columna5]]+Tabla24[[#This Row],[Columna6]]+Tabla24[[#This Row],[Columna7]]+Tabla24[[#This Row],[Columna8]]+Tabla24[[#This Row],[Columna9]]+Tabla24[[#This Row],[Columna10]]+Tabla24[[#This Row],[Columna11]]+Tabla24[[#This Row],[Columna12]]+Tabla24[[#This Row],[Columna13]]+Tabla24[[#This Row],[Columna14]]</f>
        <v>182455.27000000002</v>
      </c>
    </row>
    <row r="12" spans="1:15">
      <c r="A12" s="2"/>
      <c r="B12" s="3" t="s">
        <v>48</v>
      </c>
      <c r="C12" s="4">
        <v>49000</v>
      </c>
      <c r="D12" s="4">
        <v>57000</v>
      </c>
      <c r="E12" s="4">
        <v>57000</v>
      </c>
      <c r="F12" s="4">
        <v>57000</v>
      </c>
      <c r="G12" s="4">
        <v>57000</v>
      </c>
      <c r="H12" s="4">
        <v>57000</v>
      </c>
      <c r="I12" s="4">
        <v>18000</v>
      </c>
      <c r="J12" s="4">
        <v>18000</v>
      </c>
      <c r="K12" s="4">
        <v>18000</v>
      </c>
      <c r="L12" s="4">
        <v>18000</v>
      </c>
      <c r="M12" s="4">
        <v>18000</v>
      </c>
      <c r="N12" s="4">
        <v>18000</v>
      </c>
      <c r="O12">
        <f>Tabla24[[#This Row],[Columna3]]+Tabla24[[#This Row],[Columna4]]+Tabla24[[#This Row],[Columna5]]+Tabla24[[#This Row],[Columna6]]+Tabla24[[#This Row],[Columna7]]+Tabla24[[#This Row],[Columna8]]+Tabla24[[#This Row],[Columna9]]+Tabla24[[#This Row],[Columna10]]+Tabla24[[#This Row],[Columna11]]+Tabla24[[#This Row],[Columna12]]+Tabla24[[#This Row],[Columna13]]+Tabla24[[#This Row],[Columna14]]</f>
        <v>442000</v>
      </c>
    </row>
    <row r="13" spans="1:15">
      <c r="A13" s="5" t="s">
        <v>49</v>
      </c>
      <c r="B13" s="3" t="s">
        <v>50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>Tabla24[[#This Row],[Columna3]]+Tabla24[[#This Row],[Columna4]]+Tabla24[[#This Row],[Columna5]]+Tabla24[[#This Row],[Columna6]]+Tabla24[[#This Row],[Columna7]]+Tabla24[[#This Row],[Columna8]]+Tabla24[[#This Row],[Columna9]]+Tabla24[[#This Row],[Columna10]]+Tabla24[[#This Row],[Columna11]]+Tabla24[[#This Row],[Columna12]]+Tabla24[[#This Row],[Columna13]]+Tabla24[[#This Row],[Columna14]]</f>
        <v>0</v>
      </c>
    </row>
    <row r="14" spans="1:15">
      <c r="A14" s="5"/>
      <c r="B14" s="3" t="s">
        <v>51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>Tabla24[[#This Row],[Columna3]]+Tabla24[[#This Row],[Columna4]]+Tabla24[[#This Row],[Columna5]]+Tabla24[[#This Row],[Columna6]]+Tabla24[[#This Row],[Columna7]]+Tabla24[[#This Row],[Columna8]]+Tabla24[[#This Row],[Columna9]]+Tabla24[[#This Row],[Columna10]]+Tabla24[[#This Row],[Columna11]]+Tabla24[[#This Row],[Columna12]]+Tabla24[[#This Row],[Columna13]]+Tabla24[[#This Row],[Columna14]]</f>
        <v>0</v>
      </c>
    </row>
    <row r="15" spans="1:15">
      <c r="O15">
        <f>Tabla24[[#This Row],[Columna3]]+Tabla24[[#This Row],[Columna4]]+Tabla24[[#This Row],[Columna5]]+Tabla24[[#This Row],[Columna6]]+Tabla24[[#This Row],[Columna7]]+Tabla24[[#This Row],[Columna8]]+Tabla24[[#This Row],[Columna9]]+Tabla24[[#This Row],[Columna10]]+Tabla24[[#This Row],[Columna11]]+Tabla24[[#This Row],[Columna12]]+Tabla24[[#This Row],[Columna13]]+Tabla24[[#This Row],[Columna14]]</f>
        <v>0</v>
      </c>
    </row>
    <row r="16" spans="1:15">
      <c r="B16" s="6"/>
    </row>
  </sheetData>
  <mergeCells count="3">
    <mergeCell ref="A1:O1"/>
    <mergeCell ref="A2:O2"/>
    <mergeCell ref="A3:O3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6"/>
  <sheetViews>
    <sheetView topLeftCell="B1" workbookViewId="0">
      <selection activeCell="H19" sqref="H19"/>
    </sheetView>
  </sheetViews>
  <sheetFormatPr baseColWidth="10" defaultColWidth="11" defaultRowHeight="15"/>
  <cols>
    <col min="1" max="1" width="26.28515625" customWidth="1"/>
    <col min="2" max="2" width="24.42578125" customWidth="1"/>
  </cols>
  <sheetData>
    <row r="1" spans="1:15" ht="2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>
      <c r="A3" s="16">
        <v>2021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>
      <c r="B4" t="s">
        <v>53</v>
      </c>
    </row>
    <row r="5" spans="1:15">
      <c r="A5" s="1" t="s">
        <v>13</v>
      </c>
    </row>
    <row r="6" spans="1:1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</row>
    <row r="7" spans="1:15">
      <c r="A7" s="1"/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>
      <c r="A8" s="9" t="s">
        <v>43</v>
      </c>
      <c r="B8" s="3" t="s">
        <v>44</v>
      </c>
      <c r="C8" s="4">
        <v>73085</v>
      </c>
      <c r="D8" s="4">
        <v>63516</v>
      </c>
      <c r="E8" s="4">
        <v>117111</v>
      </c>
      <c r="F8" s="4">
        <v>199815</v>
      </c>
      <c r="G8" s="4">
        <v>157526</v>
      </c>
      <c r="H8" s="4">
        <v>244719</v>
      </c>
      <c r="I8" s="4">
        <v>189808</v>
      </c>
      <c r="J8" s="4">
        <v>150249</v>
      </c>
      <c r="K8" s="4">
        <v>149271</v>
      </c>
      <c r="L8" s="4">
        <v>132921</v>
      </c>
      <c r="M8" s="4">
        <v>122184.78</v>
      </c>
      <c r="N8" s="4">
        <v>123328</v>
      </c>
      <c r="O8">
        <f>Tabla25[[#This Row],[Columna3]]+Tabla25[[#This Row],[Columna4]]+Tabla25[[#This Row],[Columna5]]+Tabla25[[#This Row],[Columna6]]+Tabla25[[#This Row],[Columna7]]+Tabla25[[#This Row],[Columna8]]+Tabla25[[#This Row],[Columna9]]+Tabla25[[#This Row],[Columna10]]+Tabla25[[#This Row],[Columna11]]+Tabla25[[#This Row],[Columna12]]+Tabla25[[#This Row],[Columna13]]+Tabla25[[#This Row],[Columna14]]</f>
        <v>1723533.78</v>
      </c>
    </row>
    <row r="9" spans="1:15">
      <c r="A9" s="2"/>
      <c r="B9" s="3" t="s">
        <v>45</v>
      </c>
      <c r="C9" s="4">
        <v>61522.25</v>
      </c>
      <c r="D9" s="4">
        <v>53988</v>
      </c>
      <c r="E9" s="4">
        <v>91275</v>
      </c>
      <c r="F9" s="4">
        <v>176963</v>
      </c>
      <c r="G9" s="4">
        <v>141973.5</v>
      </c>
      <c r="H9" s="4">
        <v>209858.34</v>
      </c>
      <c r="I9" s="4">
        <v>163183</v>
      </c>
      <c r="J9" s="4">
        <v>140728</v>
      </c>
      <c r="K9" s="4">
        <v>139736</v>
      </c>
      <c r="L9" s="4">
        <v>127886</v>
      </c>
      <c r="M9" s="4">
        <v>115049</v>
      </c>
      <c r="N9" s="4">
        <v>119463</v>
      </c>
      <c r="O9">
        <f>Tabla25[[#This Row],[Columna3]]+Tabla25[[#This Row],[Columna4]]+Tabla25[[#This Row],[Columna5]]+Tabla25[[#This Row],[Columna6]]+Tabla25[[#This Row],[Columna7]]+Tabla25[[#This Row],[Columna8]]+Tabla25[[#This Row],[Columna9]]+Tabla25[[#This Row],[Columna10]]+Tabla25[[#This Row],[Columna11]]+Tabla25[[#This Row],[Columna12]]+Tabla25[[#This Row],[Columna13]]+Tabla25[[#This Row],[Columna14]]</f>
        <v>1541625.0899999999</v>
      </c>
    </row>
    <row r="10" spans="1:15">
      <c r="A10" s="2"/>
      <c r="B10" s="3" t="s">
        <v>46</v>
      </c>
      <c r="C10" s="4">
        <v>182802.04</v>
      </c>
      <c r="D10" s="4">
        <v>195621.44</v>
      </c>
      <c r="E10" s="4">
        <v>107241.83</v>
      </c>
      <c r="F10" s="4">
        <v>145239.01999999999</v>
      </c>
      <c r="G10" s="4">
        <v>31341</v>
      </c>
      <c r="H10" s="4">
        <v>43578</v>
      </c>
      <c r="I10" s="4">
        <v>39656.49</v>
      </c>
      <c r="J10" s="4">
        <v>57231</v>
      </c>
      <c r="K10" s="4">
        <v>52056.49</v>
      </c>
      <c r="L10">
        <v>43892.02</v>
      </c>
      <c r="M10" s="4">
        <v>38556.04</v>
      </c>
      <c r="N10" s="4">
        <v>14152</v>
      </c>
      <c r="O10">
        <f>Tabla25[[#This Row],[Columna3]]+Tabla25[[#This Row],[Columna4]]+Tabla25[[#This Row],[Columna5]]+Tabla25[[#This Row],[Columna6]]+Tabla25[[#This Row],[Columna7]]+Tabla25[[#This Row],[Columna8]]+Tabla25[[#This Row],[Columna9]]+Tabla25[[#This Row],[Columna10]]+Tabla25[[#This Row],[Columna11]]+Tabla25[[#This Row],[Columna12]]+Tabla25[[#This Row],[Columna13]]+Tabla25[[#This Row],[Columna14]]</f>
        <v>951367.37</v>
      </c>
    </row>
    <row r="11" spans="1:15">
      <c r="A11" s="2"/>
      <c r="B11" s="3" t="s">
        <v>47</v>
      </c>
      <c r="C11" s="4">
        <v>11562.75</v>
      </c>
      <c r="D11" s="4">
        <v>9527.4</v>
      </c>
      <c r="E11" s="4">
        <v>25836</v>
      </c>
      <c r="F11" s="4">
        <v>22852</v>
      </c>
      <c r="G11" s="4">
        <v>15553.5</v>
      </c>
      <c r="H11" s="4">
        <v>34860.660000000003</v>
      </c>
      <c r="I11" s="4">
        <v>26625</v>
      </c>
      <c r="J11" s="4">
        <v>9521</v>
      </c>
      <c r="K11" s="4">
        <v>9535</v>
      </c>
      <c r="L11" s="4">
        <v>5035</v>
      </c>
      <c r="M11" s="4">
        <v>7135.78</v>
      </c>
      <c r="N11" s="4">
        <v>3865</v>
      </c>
      <c r="O11">
        <f>Tabla25[[#This Row],[Columna3]]+Tabla25[[#This Row],[Columna4]]+Tabla25[[#This Row],[Columna5]]+Tabla25[[#This Row],[Columna6]]+Tabla25[[#This Row],[Columna7]]+Tabla25[[#This Row],[Columna8]]+Tabla25[[#This Row],[Columna9]]+Tabla25[[#This Row],[Columna10]]+Tabla25[[#This Row],[Columna11]]+Tabla25[[#This Row],[Columna12]]+Tabla25[[#This Row],[Columna13]]+Tabla25[[#This Row],[Columna14]]</f>
        <v>181909.09</v>
      </c>
    </row>
    <row r="12" spans="1:15">
      <c r="A12" s="2"/>
      <c r="B12" s="3" t="s">
        <v>48</v>
      </c>
      <c r="C12" s="4">
        <v>18000</v>
      </c>
      <c r="D12" s="4">
        <v>18000</v>
      </c>
      <c r="E12" s="4">
        <v>18000</v>
      </c>
      <c r="F12" s="4">
        <v>10000</v>
      </c>
      <c r="G12" t="s">
        <v>55</v>
      </c>
      <c r="H12" s="4">
        <v>10000</v>
      </c>
      <c r="I12" t="s">
        <v>55</v>
      </c>
      <c r="J12" s="4">
        <v>10000</v>
      </c>
      <c r="K12" s="4">
        <v>10000</v>
      </c>
      <c r="L12" s="4">
        <v>10000</v>
      </c>
      <c r="M12" s="4">
        <v>10000</v>
      </c>
      <c r="N12" s="4">
        <v>10000</v>
      </c>
      <c r="O12" s="13">
        <v>144000</v>
      </c>
    </row>
    <row r="13" spans="1:15">
      <c r="A13" s="11" t="s">
        <v>49</v>
      </c>
      <c r="B13" s="3" t="s">
        <v>50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>Tabla25[[#This Row],[Columna3]]+Tabla25[[#This Row],[Columna4]]+Tabla25[[#This Row],[Columna5]]+Tabla25[[#This Row],[Columna6]]+Tabla25[[#This Row],[Columna7]]+Tabla25[[#This Row],[Columna8]]+Tabla25[[#This Row],[Columna9]]+Tabla25[[#This Row],[Columna10]]+Tabla25[[#This Row],[Columna11]]+Tabla25[[#This Row],[Columna12]]+Tabla25[[#This Row],[Columna13]]+Tabla25[[#This Row],[Columna14]]</f>
        <v>0</v>
      </c>
    </row>
    <row r="14" spans="1:15">
      <c r="A14" s="5"/>
      <c r="B14" s="3" t="s">
        <v>51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>Tabla25[[#This Row],[Columna3]]+Tabla25[[#This Row],[Columna4]]+Tabla25[[#This Row],[Columna5]]+Tabla25[[#This Row],[Columna6]]+Tabla25[[#This Row],[Columna7]]+Tabla25[[#This Row],[Columna8]]+Tabla25[[#This Row],[Columna9]]+Tabla25[[#This Row],[Columna10]]+Tabla25[[#This Row],[Columna11]]+Tabla25[[#This Row],[Columna12]]+Tabla25[[#This Row],[Columna13]]+Tabla25[[#This Row],[Columna14]]</f>
        <v>0</v>
      </c>
    </row>
    <row r="15" spans="1:15">
      <c r="O15">
        <f>Tabla25[[#This Row],[Columna3]]+Tabla25[[#This Row],[Columna4]]+Tabla25[[#This Row],[Columna5]]+Tabla25[[#This Row],[Columna6]]+Tabla25[[#This Row],[Columna7]]+Tabla25[[#This Row],[Columna8]]+Tabla25[[#This Row],[Columna9]]+Tabla25[[#This Row],[Columna10]]+Tabla25[[#This Row],[Columna11]]+Tabla25[[#This Row],[Columna12]]+Tabla25[[#This Row],[Columna13]]+Tabla25[[#This Row],[Columna14]]</f>
        <v>0</v>
      </c>
    </row>
    <row r="16" spans="1:15">
      <c r="B16" s="6"/>
      <c r="L16" t="s">
        <v>56</v>
      </c>
    </row>
  </sheetData>
  <mergeCells count="3">
    <mergeCell ref="A1:O1"/>
    <mergeCell ref="A2:O2"/>
    <mergeCell ref="A3:O3"/>
  </mergeCell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6"/>
  <sheetViews>
    <sheetView topLeftCell="A2" workbookViewId="0">
      <selection activeCell="F27" sqref="F27"/>
    </sheetView>
  </sheetViews>
  <sheetFormatPr baseColWidth="10" defaultColWidth="11" defaultRowHeight="15"/>
  <cols>
    <col min="1" max="1" width="26.85546875" customWidth="1"/>
    <col min="2" max="2" width="23.7109375" customWidth="1"/>
  </cols>
  <sheetData>
    <row r="1" spans="1:15" ht="2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>
      <c r="A3" s="16">
        <v>2022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>
      <c r="B4" t="s">
        <v>53</v>
      </c>
    </row>
    <row r="5" spans="1:15">
      <c r="A5" s="1" t="s">
        <v>13</v>
      </c>
    </row>
    <row r="6" spans="1:1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</row>
    <row r="7" spans="1:15">
      <c r="A7" s="1"/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>
      <c r="A8" s="9" t="s">
        <v>43</v>
      </c>
      <c r="B8" s="3" t="s">
        <v>44</v>
      </c>
      <c r="C8" s="4">
        <v>158578</v>
      </c>
      <c r="D8" s="4">
        <v>113398</v>
      </c>
      <c r="E8" s="4">
        <v>153770</v>
      </c>
      <c r="F8" s="4">
        <v>199815</v>
      </c>
      <c r="G8" s="4">
        <v>153254.20000000001</v>
      </c>
      <c r="H8" s="4">
        <v>161428.4</v>
      </c>
      <c r="I8" s="4">
        <v>160043</v>
      </c>
      <c r="J8" s="4">
        <v>140330</v>
      </c>
      <c r="K8" s="4">
        <v>131584</v>
      </c>
      <c r="L8" s="4">
        <v>179044.15</v>
      </c>
      <c r="M8" s="4">
        <v>244565.27</v>
      </c>
      <c r="N8" s="4">
        <v>143114.57999999999</v>
      </c>
      <c r="O8">
        <f>Tabla257[[#This Row],[Columna3]]+Tabla257[[#This Row],[Columna4]]+Tabla257[[#This Row],[Columna5]]+Tabla257[[#This Row],[Columna6]]+Tabla257[[#This Row],[Columna7]]+Tabla257[[#This Row],[Columna8]]+Tabla257[[#This Row],[Columna9]]+Tabla257[[#This Row],[Columna10]]+Tabla257[[#This Row],[Columna11]]+Tabla257[[#This Row],[Columna12]]+Tabla257[[#This Row],[Columna13]]+Tabla257[[#This Row],[Columna14]]</f>
        <v>1938924.6</v>
      </c>
    </row>
    <row r="9" spans="1:15">
      <c r="A9" s="2"/>
      <c r="B9" s="3" t="s">
        <v>45</v>
      </c>
      <c r="C9" s="4">
        <v>149856.21</v>
      </c>
      <c r="D9" s="4">
        <v>109597</v>
      </c>
      <c r="E9" s="4">
        <v>152009</v>
      </c>
      <c r="F9" s="4">
        <v>176963</v>
      </c>
      <c r="G9" s="4">
        <v>149679</v>
      </c>
      <c r="H9" s="4">
        <v>156272.4</v>
      </c>
      <c r="I9">
        <v>156522.75</v>
      </c>
      <c r="J9" s="4">
        <v>138922</v>
      </c>
      <c r="K9" s="4">
        <v>127914</v>
      </c>
      <c r="L9" s="4">
        <v>172088.34</v>
      </c>
      <c r="M9" s="4">
        <v>239680.2</v>
      </c>
      <c r="N9" s="4">
        <v>139005.57999999999</v>
      </c>
      <c r="O9">
        <f>Tabla257[[#This Row],[Columna3]]+Tabla257[[#This Row],[Columna4]]+Tabla257[[#This Row],[Columna5]]+Tabla257[[#This Row],[Columna6]]+Tabla257[[#This Row],[Columna7]]+Tabla257[[#This Row],[Columna8]]+Tabla257[[#This Row],[Columna9]]+Tabla257[[#This Row],[Columna10]]+Tabla257[[#This Row],[Columna11]]+Tabla257[[#This Row],[Columna12]]+Tabla257[[#This Row],[Columna13]]+Tabla257[[#This Row],[Columna14]]</f>
        <v>1868509.48</v>
      </c>
    </row>
    <row r="10" spans="1:15">
      <c r="A10" s="2"/>
      <c r="B10" s="3" t="s">
        <v>46</v>
      </c>
      <c r="C10" s="4">
        <v>34970.379999999997</v>
      </c>
      <c r="D10" s="4">
        <v>141074.68</v>
      </c>
      <c r="E10" s="4">
        <v>39534.33</v>
      </c>
      <c r="F10" s="4">
        <v>18901.73</v>
      </c>
      <c r="G10">
        <v>0</v>
      </c>
      <c r="H10" s="4">
        <v>12095</v>
      </c>
      <c r="I10">
        <v>0</v>
      </c>
      <c r="J10">
        <v>0</v>
      </c>
      <c r="K10" s="12" t="s">
        <v>57</v>
      </c>
      <c r="L10" s="4">
        <v>171989.04</v>
      </c>
      <c r="M10" s="4">
        <v>269200.98</v>
      </c>
      <c r="N10" s="4">
        <v>30880</v>
      </c>
      <c r="O10" t="e">
        <f>Tabla257[[#This Row],[Columna3]]+Tabla257[[#This Row],[Columna4]]+Tabla257[[#This Row],[Columna5]]+Tabla257[[#This Row],[Columna6]]+Tabla257[[#This Row],[Columna7]]+Tabla257[[#This Row],[Columna8]]+Tabla257[[#This Row],[Columna9]]+Tabla257[[#This Row],[Columna10]]+Tabla257[[#This Row],[Columna11]]+Tabla257[[#This Row],[Columna12]]+Tabla257[[#This Row],[Columna13]]+Tabla257[[#This Row],[Columna14]]</f>
        <v>#VALUE!</v>
      </c>
    </row>
    <row r="11" spans="1:15">
      <c r="A11" s="2"/>
      <c r="B11" s="3" t="s">
        <v>47</v>
      </c>
      <c r="C11" s="4">
        <v>8721.7900000000009</v>
      </c>
      <c r="D11" s="4">
        <v>3801</v>
      </c>
      <c r="E11" s="4">
        <v>1761</v>
      </c>
      <c r="F11" s="4">
        <v>22852</v>
      </c>
      <c r="G11" s="4">
        <v>3575.2</v>
      </c>
      <c r="H11" s="4">
        <v>5156</v>
      </c>
      <c r="I11" s="4">
        <v>3520.25</v>
      </c>
      <c r="J11" s="4">
        <v>1408</v>
      </c>
      <c r="K11" s="10">
        <v>3670</v>
      </c>
      <c r="L11" s="4">
        <v>6955.81</v>
      </c>
      <c r="M11" s="4">
        <v>4885.07</v>
      </c>
      <c r="N11" s="10">
        <v>4109</v>
      </c>
      <c r="O11">
        <f>Tabla257[[#This Row],[Columna3]]+Tabla257[[#This Row],[Columna4]]+Tabla257[[#This Row],[Columna5]]+Tabla257[[#This Row],[Columna6]]+Tabla257[[#This Row],[Columna7]]+Tabla257[[#This Row],[Columna8]]+Tabla257[[#This Row],[Columna9]]+Tabla257[[#This Row],[Columna10]]+Tabla257[[#This Row],[Columna11]]+Tabla257[[#This Row],[Columna12]]+Tabla257[[#This Row],[Columna13]]+Tabla257[[#This Row],[Columna14]]</f>
        <v>70415.12</v>
      </c>
    </row>
    <row r="12" spans="1:15">
      <c r="A12" s="2"/>
      <c r="B12" s="3" t="s">
        <v>48</v>
      </c>
      <c r="C12" s="4">
        <v>10000</v>
      </c>
      <c r="D12" s="4">
        <v>20000</v>
      </c>
      <c r="E12" s="4">
        <v>10000</v>
      </c>
      <c r="F12" s="4">
        <v>10000</v>
      </c>
      <c r="G12" s="10">
        <v>10000</v>
      </c>
      <c r="H12" s="4">
        <v>10000</v>
      </c>
      <c r="I12" s="4">
        <v>10000</v>
      </c>
      <c r="J12">
        <v>0</v>
      </c>
      <c r="K12">
        <v>0</v>
      </c>
      <c r="L12">
        <v>0</v>
      </c>
      <c r="M12">
        <v>0</v>
      </c>
      <c r="N12">
        <v>0</v>
      </c>
      <c r="O12">
        <f>Tabla257[[#This Row],[Columna3]]+Tabla257[[#This Row],[Columna4]]+Tabla257[[#This Row],[Columna5]]+Tabla257[[#This Row],[Columna6]]+Tabla257[[#This Row],[Columna7]]+Tabla257[[#This Row],[Columna8]]+Tabla257[[#This Row],[Columna9]]+Tabla257[[#This Row],[Columna10]]+Tabla257[[#This Row],[Columna11]]+Tabla257[[#This Row],[Columna12]]+Tabla257[[#This Row],[Columna13]]+Tabla257[[#This Row],[Columna14]]</f>
        <v>80000</v>
      </c>
    </row>
    <row r="13" spans="1:15">
      <c r="A13" s="11" t="s">
        <v>49</v>
      </c>
      <c r="B13" s="3" t="s">
        <v>50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>Tabla257[[#This Row],[Columna3]]+Tabla257[[#This Row],[Columna4]]+Tabla257[[#This Row],[Columna5]]+Tabla257[[#This Row],[Columna6]]+Tabla257[[#This Row],[Columna7]]+Tabla257[[#This Row],[Columna8]]+Tabla257[[#This Row],[Columna9]]+Tabla257[[#This Row],[Columna10]]+Tabla257[[#This Row],[Columna11]]+Tabla257[[#This Row],[Columna12]]+Tabla257[[#This Row],[Columna13]]+Tabla257[[#This Row],[Columna14]]</f>
        <v>0</v>
      </c>
    </row>
    <row r="14" spans="1:15">
      <c r="A14" s="5"/>
      <c r="B14" s="3" t="s">
        <v>51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>Tabla257[[#This Row],[Columna3]]+Tabla257[[#This Row],[Columna4]]+Tabla257[[#This Row],[Columna5]]+Tabla257[[#This Row],[Columna6]]+Tabla257[[#This Row],[Columna7]]+Tabla257[[#This Row],[Columna8]]+Tabla257[[#This Row],[Columna9]]+Tabla257[[#This Row],[Columna10]]+Tabla257[[#This Row],[Columna11]]+Tabla257[[#This Row],[Columna12]]+Tabla257[[#This Row],[Columna13]]+Tabla257[[#This Row],[Columna14]]</f>
        <v>0</v>
      </c>
    </row>
    <row r="15" spans="1:15">
      <c r="O15">
        <f>Tabla257[[#This Row],[Columna3]]+Tabla257[[#This Row],[Columna4]]+Tabla257[[#This Row],[Columna5]]+Tabla257[[#This Row],[Columna6]]+Tabla257[[#This Row],[Columna7]]+Tabla257[[#This Row],[Columna8]]+Tabla257[[#This Row],[Columna9]]+Tabla257[[#This Row],[Columna10]]+Tabla257[[#This Row],[Columna11]]+Tabla257[[#This Row],[Columna12]]+Tabla257[[#This Row],[Columna13]]+Tabla257[[#This Row],[Columna14]]</f>
        <v>0</v>
      </c>
    </row>
    <row r="16" spans="1:15">
      <c r="B16" s="6"/>
    </row>
  </sheetData>
  <mergeCells count="3">
    <mergeCell ref="A1:O1"/>
    <mergeCell ref="A2:O2"/>
    <mergeCell ref="A3:O3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7"/>
  <sheetViews>
    <sheetView topLeftCell="A4" workbookViewId="0">
      <selection activeCell="K13" sqref="K13"/>
    </sheetView>
  </sheetViews>
  <sheetFormatPr baseColWidth="10" defaultColWidth="11" defaultRowHeight="15"/>
  <cols>
    <col min="15" max="15" width="11.7109375" customWidth="1"/>
  </cols>
  <sheetData>
    <row r="3" spans="1:15" ht="21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1">
      <c r="A4" s="15" t="s">
        <v>11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3.25">
      <c r="A5" s="16">
        <v>2023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B6" t="s">
        <v>53</v>
      </c>
    </row>
    <row r="7" spans="1:15">
      <c r="A7" s="1" t="s">
        <v>13</v>
      </c>
    </row>
    <row r="8" spans="1:1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  <c r="J8" t="s">
        <v>23</v>
      </c>
      <c r="K8" t="s">
        <v>24</v>
      </c>
      <c r="L8" t="s">
        <v>25</v>
      </c>
      <c r="M8" t="s">
        <v>26</v>
      </c>
      <c r="N8" t="s">
        <v>27</v>
      </c>
      <c r="O8" t="s">
        <v>28</v>
      </c>
    </row>
    <row r="9" spans="1:15">
      <c r="A9" s="1"/>
      <c r="B9" s="1" t="s">
        <v>29</v>
      </c>
      <c r="C9" s="1" t="s">
        <v>30</v>
      </c>
      <c r="D9" s="1" t="s">
        <v>31</v>
      </c>
      <c r="E9" s="1" t="s">
        <v>32</v>
      </c>
      <c r="F9" s="1" t="s">
        <v>33</v>
      </c>
      <c r="G9" s="1" t="s">
        <v>34</v>
      </c>
      <c r="H9" s="1" t="s">
        <v>35</v>
      </c>
      <c r="I9" s="1" t="s">
        <v>36</v>
      </c>
      <c r="J9" s="1" t="s">
        <v>37</v>
      </c>
      <c r="K9" s="1" t="s">
        <v>38</v>
      </c>
      <c r="L9" s="1" t="s">
        <v>39</v>
      </c>
      <c r="M9" s="1" t="s">
        <v>40</v>
      </c>
      <c r="N9" s="1" t="s">
        <v>41</v>
      </c>
      <c r="O9" s="1" t="s">
        <v>42</v>
      </c>
    </row>
    <row r="10" spans="1:15">
      <c r="A10" s="9" t="s">
        <v>43</v>
      </c>
      <c r="B10" s="3" t="s">
        <v>44</v>
      </c>
      <c r="C10" s="4">
        <v>165369.85</v>
      </c>
      <c r="D10" s="4">
        <v>221623.54</v>
      </c>
      <c r="E10" s="4">
        <v>262719.09999999998</v>
      </c>
      <c r="F10" s="4">
        <v>910546.5</v>
      </c>
      <c r="G10" s="4">
        <v>254993.37</v>
      </c>
      <c r="H10" s="4">
        <v>233465.35</v>
      </c>
      <c r="I10" s="4">
        <v>201973.61</v>
      </c>
      <c r="J10" s="4">
        <v>284968.34000000003</v>
      </c>
      <c r="K10" s="4">
        <v>222217.91</v>
      </c>
      <c r="L10" s="4">
        <v>226786.98</v>
      </c>
      <c r="M10" s="4">
        <v>266165</v>
      </c>
      <c r="N10" s="4">
        <v>201622.33</v>
      </c>
      <c r="O10" s="4">
        <v>3452451.88</v>
      </c>
    </row>
    <row r="11" spans="1:15">
      <c r="A11" s="2"/>
      <c r="B11" s="3" t="s">
        <v>45</v>
      </c>
      <c r="C11" s="4">
        <v>158059.45000000001</v>
      </c>
      <c r="D11" s="4">
        <v>218781.54</v>
      </c>
      <c r="E11" s="4">
        <v>257810.1</v>
      </c>
      <c r="F11" s="4">
        <v>138964.39000000001</v>
      </c>
      <c r="G11" s="4">
        <v>248432.37</v>
      </c>
      <c r="H11" s="4">
        <v>227066.55</v>
      </c>
      <c r="I11" s="4">
        <v>197341.14</v>
      </c>
      <c r="J11" s="4">
        <v>282120.08</v>
      </c>
      <c r="K11" s="4">
        <v>217924.29</v>
      </c>
      <c r="L11" s="4">
        <v>216239.44</v>
      </c>
      <c r="M11" s="4">
        <v>257525.05</v>
      </c>
      <c r="N11" s="4">
        <v>195075.49</v>
      </c>
      <c r="O11" s="4">
        <v>2615339.89</v>
      </c>
    </row>
    <row r="12" spans="1:15">
      <c r="A12" s="2"/>
      <c r="B12" s="3" t="s">
        <v>46</v>
      </c>
      <c r="C12" s="4">
        <v>230042.38</v>
      </c>
      <c r="D12" s="4">
        <v>361795.04</v>
      </c>
      <c r="E12" s="4">
        <v>293140.36</v>
      </c>
      <c r="F12" s="4">
        <v>0</v>
      </c>
      <c r="G12">
        <v>0</v>
      </c>
      <c r="H12" s="4">
        <v>0</v>
      </c>
      <c r="I12" s="4">
        <v>271436.40000000002</v>
      </c>
      <c r="J12" s="4">
        <v>0</v>
      </c>
      <c r="K12">
        <v>0</v>
      </c>
      <c r="L12" s="4">
        <v>52708.9</v>
      </c>
      <c r="M12" s="4">
        <v>54810</v>
      </c>
      <c r="N12" s="4">
        <v>0</v>
      </c>
      <c r="O12" s="4">
        <v>1263933.08</v>
      </c>
    </row>
    <row r="13" spans="1:15">
      <c r="A13" s="2"/>
      <c r="B13" s="3" t="s">
        <v>47</v>
      </c>
      <c r="C13" s="4">
        <v>7310.4</v>
      </c>
      <c r="D13" s="4">
        <v>2842</v>
      </c>
      <c r="E13" s="4">
        <v>4909</v>
      </c>
      <c r="F13" s="4">
        <v>771582.11</v>
      </c>
      <c r="G13" s="4">
        <v>6561</v>
      </c>
      <c r="H13" s="4">
        <v>6398.8</v>
      </c>
      <c r="I13" s="4">
        <v>4632.47</v>
      </c>
      <c r="J13" s="4">
        <v>2848.26</v>
      </c>
      <c r="K13" s="4">
        <v>4293.62</v>
      </c>
      <c r="L13" s="4">
        <v>10547.54</v>
      </c>
      <c r="M13" s="4">
        <v>8639.9500000000007</v>
      </c>
      <c r="N13" s="10">
        <v>6546.84</v>
      </c>
      <c r="O13" s="4">
        <v>837111.99</v>
      </c>
    </row>
    <row r="14" spans="1:15">
      <c r="A14" s="2"/>
      <c r="B14" s="3" t="s">
        <v>48</v>
      </c>
      <c r="C14" s="4">
        <v>0</v>
      </c>
      <c r="D14" s="4">
        <v>0</v>
      </c>
      <c r="E14" s="4">
        <v>0</v>
      </c>
      <c r="F14" s="4">
        <v>0</v>
      </c>
      <c r="G14" s="10">
        <v>0</v>
      </c>
      <c r="H14" s="4">
        <v>0</v>
      </c>
      <c r="I14" s="4">
        <v>0</v>
      </c>
      <c r="J14">
        <v>0</v>
      </c>
      <c r="K14">
        <v>0</v>
      </c>
      <c r="L14">
        <v>0</v>
      </c>
      <c r="M14">
        <v>0</v>
      </c>
      <c r="N14">
        <v>0</v>
      </c>
      <c r="O14" s="4">
        <v>0</v>
      </c>
    </row>
    <row r="15" spans="1:15">
      <c r="A15" s="11" t="s">
        <v>49</v>
      </c>
      <c r="B15" s="3" t="s">
        <v>50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15">
      <c r="A16" s="5"/>
      <c r="B16" s="3" t="s">
        <v>51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</row>
    <row r="18" spans="2:16">
      <c r="B18" s="6"/>
    </row>
    <row r="25" spans="2:16">
      <c r="P25" t="s">
        <v>58</v>
      </c>
    </row>
    <row r="27" spans="2:16">
      <c r="J27" t="s">
        <v>59</v>
      </c>
    </row>
  </sheetData>
  <mergeCells count="3">
    <mergeCell ref="A3:O3"/>
    <mergeCell ref="A4:O4"/>
    <mergeCell ref="A5:O5"/>
  </mergeCell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opLeftCell="B1" workbookViewId="0">
      <selection activeCell="P22" sqref="P22"/>
    </sheetView>
  </sheetViews>
  <sheetFormatPr baseColWidth="10" defaultColWidth="11" defaultRowHeight="15"/>
  <cols>
    <col min="15" max="15" width="11.7109375" customWidth="1"/>
  </cols>
  <sheetData>
    <row r="1" spans="1:15" ht="2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>
      <c r="A3" s="16">
        <v>2024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8.75">
      <c r="B4" s="7" t="s">
        <v>12</v>
      </c>
      <c r="C4" s="7"/>
      <c r="D4" s="7"/>
    </row>
    <row r="5" spans="1:15">
      <c r="A5" s="1" t="s">
        <v>13</v>
      </c>
    </row>
    <row r="6" spans="1:1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</row>
    <row r="7" spans="1:1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>
      <c r="A8" s="2" t="s">
        <v>43</v>
      </c>
      <c r="B8" s="3" t="s">
        <v>44</v>
      </c>
      <c r="C8" s="4">
        <v>138238.06</v>
      </c>
      <c r="D8" s="4">
        <v>224651.69</v>
      </c>
      <c r="E8" s="4">
        <v>202490.82</v>
      </c>
      <c r="F8" s="4">
        <v>183364.71</v>
      </c>
      <c r="G8" s="4">
        <v>203402.41</v>
      </c>
      <c r="H8" s="4">
        <v>215483.15</v>
      </c>
      <c r="I8" s="4">
        <v>212060.17</v>
      </c>
      <c r="J8" s="4">
        <v>243137.09</v>
      </c>
      <c r="K8" s="4">
        <v>248936.85</v>
      </c>
      <c r="L8" s="4">
        <v>272093.7</v>
      </c>
      <c r="M8" s="4">
        <v>228842.38</v>
      </c>
      <c r="N8" s="4">
        <v>232542.4</v>
      </c>
      <c r="O8" s="4">
        <v>2605243.4300000002</v>
      </c>
    </row>
    <row r="9" spans="1:15">
      <c r="A9" s="2"/>
      <c r="B9" s="3" t="s">
        <v>45</v>
      </c>
      <c r="C9" s="4">
        <v>130818.47</v>
      </c>
      <c r="D9" s="4">
        <v>217574.83</v>
      </c>
      <c r="E9" s="4">
        <v>196416.11</v>
      </c>
      <c r="F9" s="4">
        <v>179678.91</v>
      </c>
      <c r="G9" s="4">
        <v>197300.33</v>
      </c>
      <c r="H9" s="4">
        <v>213215.15</v>
      </c>
      <c r="I9" s="4">
        <v>207824.97</v>
      </c>
      <c r="J9" s="4">
        <v>242062.09</v>
      </c>
      <c r="K9" s="4">
        <v>248211.85</v>
      </c>
      <c r="L9" s="4">
        <v>269440.7</v>
      </c>
      <c r="M9" s="4">
        <v>225992.38</v>
      </c>
      <c r="N9" s="4">
        <v>230601.60000000001</v>
      </c>
      <c r="O9" s="4">
        <v>2559137.39</v>
      </c>
    </row>
    <row r="10" spans="1:15">
      <c r="A10" s="2"/>
      <c r="B10" s="3" t="s">
        <v>46</v>
      </c>
      <c r="C10" s="4">
        <v>191501.79</v>
      </c>
      <c r="D10" s="4">
        <v>196890.16</v>
      </c>
      <c r="E10" s="4">
        <v>363117.64</v>
      </c>
      <c r="F10" s="4">
        <v>69892.539999999994</v>
      </c>
      <c r="G10" s="8">
        <v>0</v>
      </c>
      <c r="H10" s="4">
        <v>0</v>
      </c>
      <c r="I10" s="8">
        <v>0</v>
      </c>
      <c r="J10" s="8">
        <v>0</v>
      </c>
      <c r="K10">
        <v>0</v>
      </c>
      <c r="L10" s="4">
        <v>94915.7</v>
      </c>
      <c r="M10" s="4">
        <v>0</v>
      </c>
      <c r="N10" s="4">
        <v>0</v>
      </c>
      <c r="O10" s="4">
        <v>821402.13</v>
      </c>
    </row>
    <row r="11" spans="1:15">
      <c r="A11" s="2"/>
      <c r="B11" s="3" t="s">
        <v>47</v>
      </c>
      <c r="C11" s="4">
        <v>7419.59</v>
      </c>
      <c r="D11" s="4">
        <v>7076.86</v>
      </c>
      <c r="E11" s="4">
        <v>6074.71</v>
      </c>
      <c r="F11" s="4">
        <v>3685.8</v>
      </c>
      <c r="G11" s="4">
        <v>6102.08</v>
      </c>
      <c r="H11" s="4">
        <v>2268</v>
      </c>
      <c r="I11" s="4">
        <v>4235.2</v>
      </c>
      <c r="J11" s="4">
        <v>1075</v>
      </c>
      <c r="K11">
        <v>725</v>
      </c>
      <c r="L11" s="4">
        <v>2653</v>
      </c>
      <c r="M11" s="4">
        <v>2850</v>
      </c>
      <c r="N11" s="4">
        <v>1940.8</v>
      </c>
      <c r="O11" s="4">
        <v>46106.04</v>
      </c>
    </row>
    <row r="12" spans="1:15">
      <c r="A12" s="2"/>
      <c r="B12" s="3" t="s">
        <v>48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/>
      <c r="J12" s="4">
        <v>0</v>
      </c>
      <c r="K12" s="4"/>
      <c r="L12" s="4">
        <v>0</v>
      </c>
      <c r="M12" s="4"/>
      <c r="N12" s="4"/>
      <c r="O12">
        <v>0</v>
      </c>
    </row>
    <row r="13" spans="1:15">
      <c r="A13" s="5" t="s">
        <v>49</v>
      </c>
      <c r="B13" s="3" t="s">
        <v>50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>Tabla210[[#This Row],[Columna3]]+Tabla210[[#This Row],[Columna4]]+Tabla210[[#This Row],[Columna5]]+Tabla210[[#This Row],[Columna6]]+Tabla210[[#This Row],[Columna7]]+Tabla210[[#This Row],[Columna8]]+Tabla210[[#This Row],[Columna9]]+Tabla210[[#This Row],[Columna10]]+Tabla210[[#This Row],[Columna11]]+Tabla210[[#This Row],[Columna12]]+Tabla210[[#This Row],[Columna13]]+Tabla210[[#This Row],[Columna14]]</f>
        <v>0</v>
      </c>
    </row>
    <row r="14" spans="1:15">
      <c r="A14" s="5"/>
      <c r="B14" s="3" t="s">
        <v>51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>Tabla210[[#This Row],[Columna3]]+Tabla210[[#This Row],[Columna4]]+Tabla210[[#This Row],[Columna5]]+Tabla210[[#This Row],[Columna6]]+Tabla210[[#This Row],[Columna7]]+Tabla210[[#This Row],[Columna8]]+Tabla210[[#This Row],[Columna9]]+Tabla210[[#This Row],[Columna10]]+Tabla210[[#This Row],[Columna11]]+Tabla210[[#This Row],[Columna12]]+Tabla210[[#This Row],[Columna13]]+Tabla210[[#This Row],[Columna14]]</f>
        <v>0</v>
      </c>
    </row>
    <row r="15" spans="1:15">
      <c r="O15">
        <f>Tabla210[[#This Row],[Columna3]]+Tabla210[[#This Row],[Columna4]]+Tabla210[[#This Row],[Columna5]]+Tabla210[[#This Row],[Columna6]]+Tabla210[[#This Row],[Columna7]]+Tabla210[[#This Row],[Columna8]]+Tabla210[[#This Row],[Columna9]]+Tabla210[[#This Row],[Columna10]]+Tabla210[[#This Row],[Columna11]]+Tabla210[[#This Row],[Columna12]]+Tabla210[[#This Row],[Columna13]]+Tabla210[[#This Row],[Columna14]]</f>
        <v>0</v>
      </c>
    </row>
    <row r="16" spans="1:15">
      <c r="B16" s="6"/>
    </row>
  </sheetData>
  <mergeCells count="3">
    <mergeCell ref="A1:O1"/>
    <mergeCell ref="A2:O2"/>
    <mergeCell ref="A3:O3"/>
  </mergeCells>
  <pageMargins left="0.7" right="0.7" top="0.75" bottom="0.75" header="0.3" footer="0.3"/>
  <pageSetup paperSize="5" scale="79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opLeftCell="B1" workbookViewId="0">
      <selection activeCell="K25" sqref="K25"/>
    </sheetView>
  </sheetViews>
  <sheetFormatPr baseColWidth="10" defaultColWidth="11" defaultRowHeight="15"/>
  <cols>
    <col min="1" max="2" width="25.7109375" customWidth="1"/>
    <col min="15" max="15" width="13" customWidth="1"/>
  </cols>
  <sheetData>
    <row r="1" spans="1:15" ht="2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>
      <c r="A3" s="16">
        <v>2025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>
      <c r="B4" t="s">
        <v>12</v>
      </c>
    </row>
    <row r="5" spans="1:15">
      <c r="A5" s="1" t="s">
        <v>13</v>
      </c>
    </row>
    <row r="6" spans="1:1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</row>
    <row r="7" spans="1:1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>
      <c r="A8" s="2" t="s">
        <v>43</v>
      </c>
      <c r="B8" s="3" t="s">
        <v>44</v>
      </c>
      <c r="C8" s="4">
        <v>266070.09000000003</v>
      </c>
      <c r="D8" s="4">
        <v>323121.34000000003</v>
      </c>
      <c r="E8" s="4">
        <v>227913.49</v>
      </c>
      <c r="F8" s="4">
        <v>275144.77</v>
      </c>
      <c r="G8" s="4">
        <v>216479.07</v>
      </c>
      <c r="H8" s="4">
        <v>263158.89</v>
      </c>
      <c r="I8" t="s">
        <v>60</v>
      </c>
      <c r="J8" s="4">
        <v>214188.32</v>
      </c>
      <c r="K8" s="4">
        <v>285738.39</v>
      </c>
      <c r="L8" s="4">
        <v>246015.38</v>
      </c>
      <c r="M8" s="4">
        <v>270120.92</v>
      </c>
      <c r="N8" s="4">
        <v>230322.09</v>
      </c>
      <c r="O8" s="4">
        <v>2087467.98</v>
      </c>
    </row>
    <row r="9" spans="1:15">
      <c r="A9" s="2"/>
      <c r="B9" s="3" t="s">
        <v>45</v>
      </c>
      <c r="C9" s="4">
        <v>264075.28999999998</v>
      </c>
      <c r="D9" s="4">
        <v>320559.34000000003</v>
      </c>
      <c r="E9" s="4">
        <v>226406.49</v>
      </c>
      <c r="F9" s="4">
        <v>272855.77</v>
      </c>
      <c r="G9" s="4">
        <v>214773.07</v>
      </c>
      <c r="H9" s="4">
        <v>260511.89</v>
      </c>
      <c r="I9" s="4">
        <v>297471.01</v>
      </c>
      <c r="J9" s="4">
        <v>211952.32</v>
      </c>
      <c r="K9" s="4">
        <v>284138.26</v>
      </c>
      <c r="L9" s="4">
        <v>243526.38</v>
      </c>
      <c r="M9" s="4">
        <v>268648.92</v>
      </c>
      <c r="N9" s="4">
        <v>225774.75</v>
      </c>
      <c r="O9" s="4">
        <f>Tabla29[[#This Row],[Columna3]]+Tabla29[[#This Row],[Columna4]]+Tabla29[[#This Row],[Columna5]]+Tabla29[[#This Row],[Columna6]]+Tabla29[[#This Row],[Columna7]]+Tabla29[[#This Row],[Columna8]]+Tabla29[[#This Row],[Columna9]]+Tabla29[[#This Row],[Columna10]]+Tabla29[[#This Row],[Columna11]]+Tabla29[[#This Row],[Columna12]]+Tabla29[[#This Row],[Columna13]]+Tabla29[[#This Row],[Columna14]]</f>
        <v>3090693.49</v>
      </c>
    </row>
    <row r="10" spans="1:15">
      <c r="A10" s="2"/>
      <c r="B10" s="3" t="s">
        <v>46</v>
      </c>
      <c r="C10" s="4">
        <v>0</v>
      </c>
      <c r="D10" s="4">
        <v>0</v>
      </c>
      <c r="E10" s="4">
        <v>278753</v>
      </c>
      <c r="F10" s="4">
        <v>129520.6</v>
      </c>
      <c r="G10" s="4">
        <v>136910</v>
      </c>
      <c r="H10" s="4">
        <v>309726.71999999997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 s="4">
        <f>Tabla29[[#This Row],[Columna3]]+Tabla29[[#This Row],[Columna4]]+Tabla29[[#This Row],[Columna5]]+Tabla29[[#This Row],[Columna6]]+Tabla29[[#This Row],[Columna7]]+Tabla29[[#This Row],[Columna8]]+Tabla29[[#This Row],[Columna9]]+Tabla29[[#This Row],[Columna10]]+Tabla29[[#This Row],[Columna11]]+Tabla29[[#This Row],[Columna12]]+Tabla29[[#This Row],[Columna13]]+Tabla29[[#This Row],[Columna14]]</f>
        <v>854910.32</v>
      </c>
    </row>
    <row r="11" spans="1:15">
      <c r="A11" s="2"/>
      <c r="B11" s="3" t="s">
        <v>47</v>
      </c>
      <c r="C11" s="4">
        <v>1994.8</v>
      </c>
      <c r="D11" s="4">
        <v>2562</v>
      </c>
      <c r="E11" s="4">
        <v>1507</v>
      </c>
      <c r="F11" s="4">
        <v>2289</v>
      </c>
      <c r="G11" s="4">
        <v>1706</v>
      </c>
      <c r="H11" s="4">
        <v>2647</v>
      </c>
      <c r="I11" s="4">
        <v>3921</v>
      </c>
      <c r="J11" s="4">
        <v>2236</v>
      </c>
      <c r="K11" s="4">
        <v>1600.13</v>
      </c>
      <c r="L11" s="4">
        <v>2489</v>
      </c>
      <c r="M11" s="4">
        <v>1472</v>
      </c>
      <c r="N11" s="4">
        <v>4547.34</v>
      </c>
      <c r="O11" s="4">
        <f>Tabla29[[#This Row],[Columna3]]+Tabla29[[#This Row],[Columna4]]+Tabla29[[#This Row],[Columna5]]+Tabla29[[#This Row],[Columna6]]+Tabla29[[#This Row],[Columna7]]+Tabla29[[#This Row],[Columna8]]+Tabla29[[#This Row],[Columna9]]+Tabla29[[#This Row],[Columna10]]+Tabla29[[#This Row],[Columna11]]+Tabla29[[#This Row],[Columna12]]+Tabla29[[#This Row],[Columna13]]+Tabla29[[#This Row],[Columna14]]</f>
        <v>28971.27</v>
      </c>
    </row>
    <row r="12" spans="1:15">
      <c r="A12" s="2"/>
      <c r="B12" s="3" t="s">
        <v>48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f>Tabla29[[#This Row],[Columna3]]+Tabla29[[#This Row],[Columna4]]+Tabla29[[#This Row],[Columna5]]+Tabla29[[#This Row],[Columna6]]+Tabla29[[#This Row],[Columna7]]+Tabla29[[#This Row],[Columna8]]+Tabla29[[#This Row],[Columna9]]+Tabla29[[#This Row],[Columna10]]+Tabla29[[#This Row],[Columna11]]+Tabla29[[#This Row],[Columna12]]+Tabla29[[#This Row],[Columna13]]+Tabla29[[#This Row],[Columna14]]</f>
        <v>0</v>
      </c>
    </row>
    <row r="13" spans="1:15">
      <c r="A13" s="5" t="s">
        <v>49</v>
      </c>
      <c r="B13" s="3" t="s">
        <v>50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>Tabla29[[#This Row],[Columna3]]+Tabla29[[#This Row],[Columna4]]+Tabla29[[#This Row],[Columna5]]+Tabla29[[#This Row],[Columna6]]+Tabla29[[#This Row],[Columna7]]+Tabla29[[#This Row],[Columna8]]+Tabla29[[#This Row],[Columna9]]+Tabla29[[#This Row],[Columna10]]+Tabla29[[#This Row],[Columna11]]+Tabla29[[#This Row],[Columna12]]+Tabla29[[#This Row],[Columna13]]+Tabla29[[#This Row],[Columna14]]</f>
        <v>0</v>
      </c>
    </row>
    <row r="14" spans="1:15">
      <c r="A14" s="5"/>
      <c r="B14" s="3" t="s">
        <v>51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>Tabla29[[#This Row],[Columna3]]+Tabla29[[#This Row],[Columna4]]+Tabla29[[#This Row],[Columna5]]+Tabla29[[#This Row],[Columna6]]+Tabla29[[#This Row],[Columna7]]+Tabla29[[#This Row],[Columna8]]+Tabla29[[#This Row],[Columna9]]+Tabla29[[#This Row],[Columna10]]+Tabla29[[#This Row],[Columna11]]+Tabla29[[#This Row],[Columna12]]+Tabla29[[#This Row],[Columna13]]+Tabla29[[#This Row],[Columna14]]</f>
        <v>0</v>
      </c>
    </row>
    <row r="15" spans="1:15"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f>Tabla29[[#This Row],[Columna3]]+Tabla29[[#This Row],[Columna4]]+Tabla29[[#This Row],[Columna5]]+Tabla29[[#This Row],[Columna6]]+Tabla29[[#This Row],[Columna7]]+Tabla29[[#This Row],[Columna8]]+Tabla29[[#This Row],[Columna9]]+Tabla29[[#This Row],[Columna10]]+Tabla29[[#This Row],[Columna11]]+Tabla29[[#This Row],[Columna12]]+Tabla29[[#This Row],[Columna13]]+Tabla29[[#This Row],[Columna14]]</f>
        <v>0</v>
      </c>
    </row>
    <row r="16" spans="1:15">
      <c r="B16" s="6"/>
    </row>
  </sheetData>
  <mergeCells count="3">
    <mergeCell ref="A1:O1"/>
    <mergeCell ref="A2:O2"/>
    <mergeCell ref="A3:O3"/>
  </mergeCells>
  <pageMargins left="0.7" right="0.7" top="0.75" bottom="0.75" header="0.3" footer="0.3"/>
  <pageSetup scale="62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B1" workbookViewId="0">
      <selection activeCell="O12" sqref="O12"/>
    </sheetView>
  </sheetViews>
  <sheetFormatPr baseColWidth="10" defaultColWidth="11" defaultRowHeight="15"/>
  <cols>
    <col min="1" max="1" width="30.7109375" customWidth="1"/>
    <col min="2" max="2" width="25.7109375" customWidth="1"/>
    <col min="4" max="4" width="11.7109375" bestFit="1" customWidth="1"/>
    <col min="15" max="15" width="11.7109375" bestFit="1" customWidth="1"/>
  </cols>
  <sheetData>
    <row r="1" spans="1:15" ht="21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1">
      <c r="A2" s="15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>
      <c r="A3" s="16">
        <v>2026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>
      <c r="B4" t="s">
        <v>12</v>
      </c>
    </row>
    <row r="5" spans="1:15">
      <c r="A5" s="1" t="s">
        <v>13</v>
      </c>
    </row>
    <row r="6" spans="1:1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</row>
    <row r="7" spans="1:1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>
      <c r="A8" s="2" t="s">
        <v>43</v>
      </c>
      <c r="B8" s="3" t="s">
        <v>44</v>
      </c>
      <c r="C8" s="4">
        <v>333928.52</v>
      </c>
      <c r="D8" s="4">
        <v>313223.3</v>
      </c>
      <c r="E8" s="4">
        <v>390493.48</v>
      </c>
      <c r="F8" s="4">
        <v>279936.21999999997</v>
      </c>
      <c r="O8" s="4">
        <v>1317581.52</v>
      </c>
    </row>
    <row r="9" spans="1:15">
      <c r="A9" s="2"/>
      <c r="B9" s="3" t="s">
        <v>45</v>
      </c>
      <c r="C9" s="4">
        <v>331942.72000000003</v>
      </c>
      <c r="D9" s="4">
        <v>311154.3</v>
      </c>
      <c r="E9" s="4">
        <v>388161.48</v>
      </c>
      <c r="F9" s="4">
        <v>277268.21999999997</v>
      </c>
      <c r="G9" s="4"/>
      <c r="H9" s="4"/>
      <c r="I9" s="4"/>
      <c r="J9" s="4"/>
      <c r="K9" s="4"/>
      <c r="L9" s="4"/>
      <c r="M9" s="4"/>
      <c r="N9" s="4"/>
      <c r="O9" s="4">
        <v>1308526.72</v>
      </c>
    </row>
    <row r="10" spans="1:15">
      <c r="A10" s="2"/>
      <c r="B10" s="3" t="s">
        <v>46</v>
      </c>
      <c r="C10" s="4">
        <v>0</v>
      </c>
      <c r="D10" s="4">
        <v>0</v>
      </c>
      <c r="E10" s="4">
        <v>0</v>
      </c>
      <c r="F10" s="4">
        <v>0</v>
      </c>
      <c r="H10" s="4"/>
      <c r="O10" s="4">
        <v>0</v>
      </c>
    </row>
    <row r="11" spans="1:15">
      <c r="A11" s="2"/>
      <c r="B11" s="3" t="s">
        <v>47</v>
      </c>
      <c r="C11" s="4">
        <v>1985.8</v>
      </c>
      <c r="D11" s="4">
        <v>2069</v>
      </c>
      <c r="E11" s="4">
        <v>2332</v>
      </c>
      <c r="F11" s="4">
        <v>2668</v>
      </c>
      <c r="O11" s="4">
        <v>6654.8</v>
      </c>
    </row>
    <row r="12" spans="1:15">
      <c r="A12" s="2"/>
      <c r="B12" s="3" t="s">
        <v>48</v>
      </c>
      <c r="C12" s="4">
        <v>0</v>
      </c>
      <c r="D12" s="4">
        <v>0</v>
      </c>
      <c r="E12" s="4">
        <v>0</v>
      </c>
      <c r="F12" s="4">
        <v>0</v>
      </c>
      <c r="G12" s="4"/>
      <c r="H12" s="4"/>
      <c r="I12" s="4"/>
      <c r="J12" s="4"/>
      <c r="K12" s="4"/>
      <c r="L12" s="4"/>
      <c r="M12" s="4"/>
      <c r="N12" s="4"/>
      <c r="O12" s="4">
        <v>0</v>
      </c>
    </row>
    <row r="13" spans="1:15">
      <c r="A13" s="5" t="s">
        <v>49</v>
      </c>
      <c r="B13" s="3" t="s">
        <v>50</v>
      </c>
      <c r="C13">
        <v>0</v>
      </c>
      <c r="D13">
        <v>0</v>
      </c>
      <c r="E13">
        <v>0</v>
      </c>
      <c r="F13">
        <v>0</v>
      </c>
      <c r="O13">
        <v>0</v>
      </c>
    </row>
    <row r="14" spans="1:15">
      <c r="A14" s="5"/>
      <c r="B14" s="3" t="s">
        <v>51</v>
      </c>
      <c r="C14">
        <v>0</v>
      </c>
      <c r="D14">
        <v>0</v>
      </c>
      <c r="E14">
        <v>0</v>
      </c>
      <c r="F14">
        <v>0</v>
      </c>
      <c r="O14">
        <v>0</v>
      </c>
    </row>
    <row r="15" spans="1:15">
      <c r="O15">
        <f>Tabla211[[#This Row],[Columna3]]+Tabla211[[#This Row],[Columna4]]+Tabla211[[#This Row],[Columna5]]+Tabla211[[#This Row],[Columna6]]+Tabla211[[#This Row],[Columna7]]+Tabla211[[#This Row],[Columna8]]+Tabla211[[#This Row],[Columna9]]+Tabla211[[#This Row],[Columna10]]+Tabla211[[#This Row],[Columna11]]+Tabla211[[#This Row],[Columna12]]+Tabla211[[#This Row],[Columna13]]+Tabla211[[#This Row],[Columna14]]</f>
        <v>0</v>
      </c>
    </row>
    <row r="16" spans="1:15">
      <c r="B16" s="6"/>
    </row>
    <row r="18" spans="14:14">
      <c r="N18" t="s">
        <v>61</v>
      </c>
    </row>
  </sheetData>
  <mergeCells count="3">
    <mergeCell ref="A1:O1"/>
    <mergeCell ref="A2:O2"/>
    <mergeCell ref="A3:O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4 E A A B Q S w M E F A A C A A g A T 3 W m V N 6 e z i m k A A A A 9 g A A A B I A H A B D b 2 5 m a W c v U G F j a 2 F n Z S 5 4 b W w g o h g A K K A U A A A A A A A A A A A A A A A A A A A A A A A A A A A A h Y + 9 D o I w G E V f h X T v D + B A y E c Z j J s k J i T G t S k V G q E Y W i z v 5 u A j + Q p i F H V z v O e e 4 d 7 7 9 Q b 5 1 L X B R Q 1 W 9 y Z D I W E o U E b 2 l T Z 1 h k Z 3 x A n K O e y E P I l a B b N s b D r Z K k O N c + e U U u 8 9 8 T H p h 5 p G j I X 0 U G x L 2 a h O o I + s / 8 t Y G + u E k Q p x 2 L / G 8 I i E b E X i Z N 4 E d I F Q a P M V o r l 7 t j 8 Q 1 m P r x k F x Z f G m B L p E o O 8 P / A F Q S w M E F A A C A A g A T 3 W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9 1 p l S O V N G s G A E A A K A B A A A T A B w A R m 9 y b X V s Y X M v U 2 V j d G l v b j E u b S C i G A A o o B Q A A A A A A A A A A A A A A A A A A A A A A A A A A A B t T 8 1 K w 0 A Q v g f y D s N 6 a S E t t k d L D 1 I r B A + K C Q q 2 R b b J 2 A 7 d 7 I T d j c S W P p W P 4 I s 5 N h 4 K O p d h h u / X Y x G I L W T d H k 3 i K I 7 8 V j s s I b U + u E b + 7 w x T M B j i C G T u H W 3 Q y m f e F m i G z + x 2 a + Z d 7 5 Y M D m d s A 9 r g e + r l a p m l g / H l e L x M b U m F L t m h h w d H 7 M j L 5 T X M 5 t f Z 8 o l 8 o w 3 t d U F f n x Z K N F B w V b M L u i L R Y q A z f n 3 i 7 3 / 4 M I B H 3 E h q b Y a t 8 a 3 q J 2 A b Y x K Q 2 N h P u r h n L V 6 z L W K Q 5 F 2 F w y I N W E 3 V G U I l d 2 I 2 V S e g W h 0 X N z r o 1 a / S h c q p Z i h 0 t S b x V y K U 6 7 W U z p 2 2 / o 1 d N W P T V D b / q N H 3 / v g m h 4 P q A C M l E Q U E A d t w P P b j i O z / F p N v U E s B A i 0 A F A A C A A g A T 3 W m V N 6 e z i m k A A A A 9 g A A A B I A A A A A A A A A A A A A A A A A A A A A A E N v b m Z p Z y 9 Q Y W N r Y W d l L n h t b F B L A Q I t A B Q A A g A I A E 9 1 p l Q P y u m r p A A A A O k A A A A T A A A A A A A A A A A A A A A A A P A A A A B b Q 2 9 u d G V u d F 9 U e X B l c 1 0 u e G 1 s U E s B A i 0 A F A A C A A g A T 3 W m V I 5 U 0 a w Y A Q A A o A E A A B M A A A A A A A A A A A A A A A A A 4 Q E A A E Z v c m 1 1 b G F z L 1 N l Y 3 R p b 2 4 x L m 1 Q S w U G A A A A A A M A A w D C A A A A R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w g A A A A A A A C B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W 5 z d H J 1 Y 3 R p d m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N v b H V t b l R 5 c G V z I i B W Y W x 1 Z T 0 i c 0 J n P T 0 i I C 8 + P E V u d H J 5 I F R 5 c G U 9 I k Z p b G x M Y X N 0 V X B k Y X R l Z C I g V m F s d W U 9 I m Q y M D I y L T A 1 L T A 2 V D E 4 O j M w O j E x L j U 2 M z c 5 M z Z a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B Z G R l Z F R v R G F 0 Y U 1 v Z G V s I i B W Y W x 1 Z T 0 i b D A i I C 8 + P E V u d H J 5 I F R 5 c G U 9 I k Z p b G x D b 3 V u d C I g V m F s d W U 9 I m w x O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z d H J 1 Y 3 R p d m 8 v V G l w b y B j Y W 1 i a W F k b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J b n N 0 c n V j d G l 2 b y 9 U a X B v I G N h b W J p Y W R v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N 0 c n V j d G l 2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N 0 c n V j d G l 2 b y 9 J b n N 0 c n V j d G l 2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c 3 R y d W N 0 a X Z v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Y b p K a u w C d R Z a 0 K o o Q d 4 E F A A A A A A I A A A A A A A N m A A D A A A A A E A A A A O H t w K b X D p p C T 1 b O n R V 7 l Q s A A A A A B I A A A K A A A A A Q A A A A B b s W Y X k f f V R T u 1 M n V Z J T O F A A A A A A S 9 q j E 1 q X 4 v D Z c o k Q j i n 8 V E g t s q Y c 2 f e y + g G O V y 9 U i I 9 M X f / t o w K t 1 Y H M J z u z F n M r o b V A 7 2 7 e R x 0 R F P 8 0 K M 1 c 0 6 q w Z a / I R 2 h U c h 1 h W q L b h x Q A A A D Z S p b j m Q S L b g t 4 F 9 9 S H q O P 8 p Q 1 r w = = < / D a t a M a s h u p > 
</file>

<file path=customXml/itemProps1.xml><?xml version="1.0" encoding="utf-8"?>
<ds:datastoreItem xmlns:ds="http://schemas.openxmlformats.org/officeDocument/2006/customXml" ds:itemID="{1D90D22C-AE81-43E7-B52D-4739AF74C6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Instructivo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Sanchez Melo</dc:creator>
  <cp:lastModifiedBy>CONTABILIDAD</cp:lastModifiedBy>
  <cp:lastPrinted>2025-07-30T19:33:09Z</cp:lastPrinted>
  <dcterms:created xsi:type="dcterms:W3CDTF">2022-05-06T17:12:00Z</dcterms:created>
  <dcterms:modified xsi:type="dcterms:W3CDTF">2026-04-30T18:23:10Z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4673DE79FBE7439685ECE7EC76205E6E_13</vt:lpwstr>
  </property>
  <property fmtid="{D5CDD505-2E9C-101B-9397-08002B2CF9AE}" pid="3" name="KSOProductBuildVer">
    <vt:lpwstr>3082-12.2.0.19805</vt:lpwstr>
  </property>
</Properties>
</file>